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KE TOAN\Nam 2025 PT\KBNN\Phan bo Bo sung du toan 6 thang cuoi nam 2025\"/>
    </mc:Choice>
  </mc:AlternateContent>
  <xr:revisionPtr revIDLastSave="0" documentId="13_ncr:1_{478E4AAB-F799-4976-B4AF-4CC353DD198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06 UBND" sheetId="42" r:id="rId1"/>
    <sheet name="06 GD" sheetId="43" r:id="rId2"/>
    <sheet name="HĐND, UBND" sheetId="10" r:id="rId3"/>
    <sheet name="PHÒNG V. HÓA" sheetId="26" r:id="rId4"/>
    <sheet name="PHÒNG KTHT" sheetId="27" r:id="rId5"/>
    <sheet name="TRUNG TÂM HCC" sheetId="29" r:id="rId6"/>
    <sheet name="VP Đảng Ủy" sheetId="30" r:id="rId7"/>
    <sheet name="VP MTTQ" sheetId="31" r:id="rId8"/>
    <sheet name="MN Phước Tân" sheetId="32" r:id="rId9"/>
    <sheet name="TH phước Tân" sheetId="33" r:id="rId10"/>
    <sheet name="TH Tân Cang" sheetId="34" r:id="rId11"/>
    <sheet name="TH Tân Mai 2" sheetId="35" r:id="rId12"/>
    <sheet name="TH Phước Tân 2" sheetId="36" r:id="rId13"/>
    <sheet name="THCS TP1" sheetId="37" r:id="rId14"/>
    <sheet name="THCSPT2" sheetId="38" r:id="rId15"/>
    <sheet name="THCS TP3" sheetId="39" r:id="rId16"/>
  </sheets>
  <definedNames>
    <definedName name="_xlnm.Print_Titles" localSheetId="0">'06 UBND'!$9:$9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2" l="1"/>
  <c r="E25" i="42"/>
  <c r="E35" i="42"/>
  <c r="I24" i="10"/>
  <c r="E52" i="42" l="1"/>
  <c r="E33" i="42"/>
  <c r="I22" i="10" l="1"/>
  <c r="I36" i="10"/>
  <c r="I24" i="29"/>
  <c r="I31" i="10"/>
  <c r="I28" i="26"/>
  <c r="I32" i="27"/>
  <c r="I29" i="27"/>
  <c r="I27" i="27"/>
  <c r="I25" i="27"/>
  <c r="I22" i="29"/>
  <c r="M34" i="39" l="1"/>
  <c r="M35" i="39" s="1"/>
  <c r="H16" i="37"/>
  <c r="E10" i="43" l="1"/>
  <c r="E47" i="42"/>
  <c r="E41" i="42"/>
  <c r="E29" i="42"/>
  <c r="E21" i="42"/>
  <c r="E19" i="42"/>
  <c r="E17" i="42"/>
  <c r="E15" i="42"/>
  <c r="E13" i="42"/>
  <c r="E11" i="42"/>
  <c r="E9" i="43" l="1"/>
  <c r="E19" i="43" s="1"/>
  <c r="E10" i="42"/>
  <c r="E24" i="42"/>
  <c r="E23" i="42" l="1"/>
  <c r="E56" i="42" s="1"/>
  <c r="H29" i="39" l="1"/>
  <c r="H16" i="39"/>
  <c r="H27" i="39" s="1"/>
  <c r="H26" i="39" s="1"/>
  <c r="H15" i="39"/>
  <c r="H14" i="39" s="1"/>
  <c r="H11" i="39" s="1"/>
  <c r="H12" i="39"/>
  <c r="H29" i="38"/>
  <c r="H27" i="38"/>
  <c r="H26" i="38" s="1"/>
  <c r="H16" i="38"/>
  <c r="H15" i="38"/>
  <c r="H14" i="38" s="1"/>
  <c r="H11" i="38" s="1"/>
  <c r="H12" i="38"/>
  <c r="H29" i="37"/>
  <c r="H27" i="37"/>
  <c r="H26" i="37" s="1"/>
  <c r="H15" i="37"/>
  <c r="H14" i="37" s="1"/>
  <c r="H11" i="37" s="1"/>
  <c r="H12" i="37"/>
  <c r="H27" i="36"/>
  <c r="H25" i="36"/>
  <c r="H20" i="36"/>
  <c r="H19" i="36" s="1"/>
  <c r="H16" i="36"/>
  <c r="H15" i="36"/>
  <c r="H14" i="36" s="1"/>
  <c r="H11" i="36" s="1"/>
  <c r="H12" i="36"/>
  <c r="H27" i="35"/>
  <c r="H25" i="35"/>
  <c r="H20" i="35"/>
  <c r="H19" i="35" s="1"/>
  <c r="H16" i="35"/>
  <c r="H14" i="35" s="1"/>
  <c r="H11" i="35" s="1"/>
  <c r="H15" i="35"/>
  <c r="H12" i="35"/>
  <c r="H27" i="34"/>
  <c r="H25" i="34"/>
  <c r="H20" i="34"/>
  <c r="H19" i="34" s="1"/>
  <c r="H16" i="34"/>
  <c r="H15" i="34"/>
  <c r="H14" i="34" s="1"/>
  <c r="H11" i="34" s="1"/>
  <c r="H12" i="34"/>
  <c r="H27" i="33"/>
  <c r="H25" i="33"/>
  <c r="H20" i="33"/>
  <c r="H19" i="33" s="1"/>
  <c r="H16" i="33"/>
  <c r="H14" i="33" s="1"/>
  <c r="H11" i="33" s="1"/>
  <c r="H15" i="33"/>
  <c r="H12" i="33"/>
  <c r="H29" i="32"/>
  <c r="H27" i="32"/>
  <c r="H26" i="32" s="1"/>
  <c r="H20" i="32"/>
  <c r="H19" i="32" s="1"/>
  <c r="H14" i="32"/>
  <c r="H11" i="32" s="1"/>
  <c r="H12" i="32"/>
  <c r="H18" i="33" l="1"/>
  <c r="H18" i="36"/>
  <c r="H17" i="36" s="1"/>
  <c r="H18" i="35"/>
  <c r="H17" i="35" s="1"/>
  <c r="H18" i="34"/>
  <c r="H17" i="34" s="1"/>
  <c r="H17" i="33"/>
  <c r="H18" i="32"/>
  <c r="H17" i="32" s="1"/>
  <c r="H21" i="39"/>
  <c r="H20" i="39" s="1"/>
  <c r="H19" i="39" s="1"/>
  <c r="H18" i="39" s="1"/>
  <c r="H17" i="39" s="1"/>
  <c r="H21" i="38"/>
  <c r="H20" i="38" s="1"/>
  <c r="H19" i="38" s="1"/>
  <c r="H18" i="38" s="1"/>
  <c r="H17" i="38" s="1"/>
  <c r="H21" i="37"/>
  <c r="H20" i="37" s="1"/>
  <c r="H19" i="37" s="1"/>
  <c r="H18" i="37" s="1"/>
  <c r="H17" i="37" s="1"/>
  <c r="I28" i="10" l="1"/>
  <c r="I28" i="31"/>
  <c r="I20" i="26" l="1"/>
  <c r="I20" i="29"/>
  <c r="I21" i="30"/>
  <c r="I21" i="31"/>
  <c r="I20" i="27"/>
  <c r="I15" i="10" l="1"/>
  <c r="I15" i="30" l="1"/>
  <c r="I15" i="31" l="1"/>
  <c r="I17" i="27" l="1"/>
  <c r="I15" i="27"/>
  <c r="I14" i="27" l="1"/>
  <c r="I24" i="31"/>
  <c r="I20" i="31" s="1"/>
  <c r="I18" i="31"/>
  <c r="I32" i="30"/>
  <c r="I24" i="30"/>
  <c r="I20" i="30" s="1"/>
  <c r="I18" i="30"/>
  <c r="I29" i="29"/>
  <c r="I19" i="29" s="1"/>
  <c r="I17" i="29"/>
  <c r="I15" i="29"/>
  <c r="I22" i="27"/>
  <c r="I19" i="27" s="1"/>
  <c r="I25" i="26"/>
  <c r="I22" i="26"/>
  <c r="I17" i="26"/>
  <c r="I15" i="26"/>
  <c r="I19" i="10"/>
  <c r="I14" i="10" s="1"/>
  <c r="I19" i="26" l="1"/>
  <c r="I14" i="26"/>
  <c r="I14" i="31"/>
  <c r="I14" i="30"/>
  <c r="I13" i="30" s="1"/>
  <c r="I12" i="30" s="1"/>
  <c r="I14" i="29"/>
  <c r="I13" i="27"/>
  <c r="I12" i="27" s="1"/>
  <c r="I13" i="26" l="1"/>
  <c r="I12" i="26" s="1"/>
  <c r="I13" i="31"/>
  <c r="I12" i="31" s="1"/>
  <c r="I13" i="29"/>
  <c r="I12" i="29" s="1"/>
  <c r="I26" i="10" l="1"/>
  <c r="I21" i="10" s="1"/>
  <c r="I13" i="10" l="1"/>
  <c r="I12" i="10" s="1"/>
</calcChain>
</file>

<file path=xl/sharedStrings.xml><?xml version="1.0" encoding="utf-8"?>
<sst xmlns="http://schemas.openxmlformats.org/spreadsheetml/2006/main" count="620" uniqueCount="207">
  <si>
    <t>Đơn vị: đồng</t>
  </si>
  <si>
    <t>Nội dung</t>
  </si>
  <si>
    <t>Tổng số</t>
  </si>
  <si>
    <t>STT</t>
  </si>
  <si>
    <t>PHỤ LỤC 2</t>
  </si>
  <si>
    <t>PHƯỜNG PHƯỚC TÂN</t>
  </si>
  <si>
    <t>DỰ TOÁN THU CHI NSNN NĂM 2025</t>
  </si>
  <si>
    <t>của UBND phường Phước Tân)</t>
  </si>
  <si>
    <t>Ghi chú:</t>
  </si>
  <si>
    <t>Đơn vị: Văn phòng HĐND và UBND Phước Tân</t>
  </si>
  <si>
    <t>Mã ĐVQHNS: 1154507</t>
  </si>
  <si>
    <t xml:space="preserve">Loại      khoản      </t>
  </si>
  <si>
    <t xml:space="preserve"> - Lương, phụ cấp các khoản đóng góp:</t>
  </si>
  <si>
    <t>1.1.1</t>
  </si>
  <si>
    <t>I</t>
  </si>
  <si>
    <t>II</t>
  </si>
  <si>
    <t>1.1</t>
  </si>
  <si>
    <t>1.1.2</t>
  </si>
  <si>
    <t>1.2</t>
  </si>
  <si>
    <t>1.2.1</t>
  </si>
  <si>
    <t xml:space="preserve"> Tổng số thu, chi nộp ngân sách phí, lệ phí:</t>
  </si>
  <si>
    <t xml:space="preserve"> Dự toán chi ngân sách nhà nước</t>
  </si>
  <si>
    <t xml:space="preserve"> Chi quản lý hành chính:</t>
  </si>
  <si>
    <t>Kinh phí thực hiện chế độ tự chủ</t>
  </si>
  <si>
    <t>Thanh toán cá nhân</t>
  </si>
  <si>
    <t>Kinh phí hoạt động thường xuyên</t>
  </si>
  <si>
    <t>Kinh phí không thực hiện tự chủ</t>
  </si>
  <si>
    <t xml:space="preserve">  - Kinh phí hoạt động</t>
  </si>
  <si>
    <t xml:space="preserve">  - Kinh phí thực hiện tiết kiệm % cải cách tiền lương</t>
  </si>
  <si>
    <t>1.2.2</t>
  </si>
  <si>
    <t>Kinh phí hoạt động UBND</t>
  </si>
  <si>
    <t>1.2.3</t>
  </si>
  <si>
    <t>1.2.4</t>
  </si>
  <si>
    <t>1.2.5</t>
  </si>
  <si>
    <t>1.2.6</t>
  </si>
  <si>
    <t>Kinh phí hoạt động Quốc Phòng</t>
  </si>
  <si>
    <t>Số tiền thực hiện tiết kiệm % chi hoạt động thường xuyên được giữ lại ngân sách phường để thực hiện cải cách tiền lương trong năm.</t>
  </si>
  <si>
    <t>PHỤ LỤC 1</t>
  </si>
  <si>
    <t>H</t>
  </si>
  <si>
    <t>Đơn vị: phòng Văn hóa - Xã hội Phước Tân</t>
  </si>
  <si>
    <t>Mã ĐVQHNS: 1154471</t>
  </si>
  <si>
    <t>Kinh phí đảm bảo xã hội</t>
  </si>
  <si>
    <t>PHỤ LỤC 3</t>
  </si>
  <si>
    <t>Đơn vị: Phòng Kinh tế, Hạ tầng và Đô thị Phước Tân</t>
  </si>
  <si>
    <t>Mã ĐVQHNS: 1154506</t>
  </si>
  <si>
    <t xml:space="preserve"> Kinh phí hoạt động chi sự nghiệp kinh tế</t>
  </si>
  <si>
    <t>PHỤ LỤC 4</t>
  </si>
  <si>
    <t>Đơn vị: Trung tâm Phục vụ Hành chính công Phước Tân</t>
  </si>
  <si>
    <t>Mã ĐVQHNS: 1153606</t>
  </si>
  <si>
    <t>PHỤ LỤC 5</t>
  </si>
  <si>
    <t>Đơn vị: Văn phòng Đảng Ủy Phường Phước Tân</t>
  </si>
  <si>
    <t>Mã ĐVQHNS: 1146674</t>
  </si>
  <si>
    <t xml:space="preserve"> Kinh phí hoạt động đặc thù cấp ủy</t>
  </si>
  <si>
    <t>Kinh phí Đại hội Đảng bộ phường và các chi bộ trực thuộc</t>
  </si>
  <si>
    <t>Đơn vị: Ủy Ban MTTQ Phường Phước Tân</t>
  </si>
  <si>
    <t>PHỤ LỤC 6</t>
  </si>
  <si>
    <t>1.2.7</t>
  </si>
  <si>
    <t xml:space="preserve"> - Phụ cấp đại biểu HĐND</t>
  </si>
  <si>
    <t xml:space="preserve"> - Lương, phụ cấp các khoản đóng góp cán bộ KCT:</t>
  </si>
  <si>
    <t xml:space="preserve"> - Lương, phụ cấp các khoản đóng góp CBCC:</t>
  </si>
  <si>
    <t>Mã ĐVQHNS: 1154508</t>
  </si>
  <si>
    <t>Kinh phí Đại hội MTTQ phường và các hội  trực thuộc</t>
  </si>
  <si>
    <t>Kinh phí không thực hiện  tự chủ</t>
  </si>
  <si>
    <t xml:space="preserve">  - Kinh phí hoạt động tổ chức sự nghiệp xã hội</t>
  </si>
  <si>
    <t xml:space="preserve">  - Kinh phí hoạt động (người có công,hoạt động xã hội, hỏa táng)</t>
  </si>
  <si>
    <t>(Ban hành theo Quyết định số: 205/QĐ-UBND  ngày  08  tháng 08 năm 2025</t>
  </si>
  <si>
    <t>Đơn vị: Trường Mầm non Phước Tân</t>
  </si>
  <si>
    <t>Mã ĐVQHNS: 1106498</t>
  </si>
  <si>
    <t>Loại 070 khoản 071</t>
  </si>
  <si>
    <t xml:space="preserve">I. Tổng số thu, chi nộp ngân sách, học  phí </t>
  </si>
  <si>
    <t>1. Số thu phí:</t>
  </si>
  <si>
    <t xml:space="preserve"> - Học phí</t>
  </si>
  <si>
    <t xml:space="preserve">2. Chi từ nguồn thu phí </t>
  </si>
  <si>
    <t xml:space="preserve"> - Học phí (40%  dùng cải cách tiền lương)</t>
  </si>
  <si>
    <t xml:space="preserve"> - Học phí (60%  bổ sung nguồn kinh phí hoạt động)</t>
  </si>
  <si>
    <t>II. Dự toán chi ngân sách nhà nước</t>
  </si>
  <si>
    <t>1. Kinh phí thực hiện tự chủ:</t>
  </si>
  <si>
    <t xml:space="preserve"> 1.1 Thanh toán cá nhân:</t>
  </si>
  <si>
    <t xml:space="preserve">        - Lương, phụ cấp, các khoản đóng góp:</t>
  </si>
  <si>
    <t>Nguồn 40% học phí tại đơn vị năm 2025 để thực hiện CCTL</t>
  </si>
  <si>
    <t xml:space="preserve">        Nguồn 10% tiết kiệm của đơn vị năm 2025</t>
  </si>
  <si>
    <t xml:space="preserve">        Nguồn 10% tiết kiệm của phường năm 2025</t>
  </si>
  <si>
    <t xml:space="preserve">        Nguồn 10% tiết kiệm của tỉnh năm 2025</t>
  </si>
  <si>
    <t xml:space="preserve">        Ngân sách nhà nước cấp</t>
  </si>
  <si>
    <t xml:space="preserve">  1.2.Kinh phí họạt động thường xuyên:</t>
  </si>
  <si>
    <t>Nguồn 60% học phí tại đơn vị năm 2025 để  chi hoạt động</t>
  </si>
  <si>
    <t>2. Kinh phí không thực hiện tự chủ:</t>
  </si>
  <si>
    <t xml:space="preserve">                  -  Cấp bù miễn, giảm học phí:</t>
  </si>
  <si>
    <t xml:space="preserve">                  - Hỗ trợ chí phí học tập:</t>
  </si>
  <si>
    <t xml:space="preserve">                  - Hỗ trợ tiền tết năm 2025</t>
  </si>
  <si>
    <t xml:space="preserve">                  - Phần mềm HTCV-TL</t>
  </si>
  <si>
    <t>Đơn vị: Trường Tiểu học  Phước Tân</t>
  </si>
  <si>
    <t>Mã ĐVQHNS: 1021031</t>
  </si>
  <si>
    <t>Loại 070 khoản 072</t>
  </si>
  <si>
    <t>Đơn vị: Trường Tiểu học  Tân Cang</t>
  </si>
  <si>
    <t>Mã ĐVQHNS: 1021030</t>
  </si>
  <si>
    <t>Đơn vị: Trường Tiểu học  Tân Mai 2</t>
  </si>
  <si>
    <t>Mã ĐVQHNS: 1003505</t>
  </si>
  <si>
    <t>Đơn vị: Trường Tiểu học  Phước Tân 2</t>
  </si>
  <si>
    <t>Mã ĐVQHNS: 1127421</t>
  </si>
  <si>
    <t>Đơn vị: Trường THCS  Phước Tân 1</t>
  </si>
  <si>
    <t>Mã ĐVQHNS: 1045084</t>
  </si>
  <si>
    <t>Loại 070 khoản 073</t>
  </si>
  <si>
    <t>Đơn vị: Trường THCS  Phước Tân 2</t>
  </si>
  <si>
    <t>Mã ĐVQHNS: 1046051</t>
  </si>
  <si>
    <t>Đơn vị: Trường THCS  Phước Tân 3</t>
  </si>
  <si>
    <t>Mã ĐVQHNS: 1133307</t>
  </si>
  <si>
    <t>1. Kinh phí  không thực hiện tự chủ:</t>
  </si>
  <si>
    <t>PHÂN BỔ DỰ TOÁN CHI NGÂN SÁCH NĂM 2025</t>
  </si>
  <si>
    <t>Chương</t>
  </si>
  <si>
    <t>011</t>
  </si>
  <si>
    <t>Quản lý nhà nước</t>
  </si>
  <si>
    <t>Thiều Thị Minh Hường</t>
  </si>
  <si>
    <t>Tỉnh Đồng Nai</t>
  </si>
  <si>
    <t>Mẫu biểu số 06</t>
  </si>
  <si>
    <t>Phường Phước Tân</t>
  </si>
  <si>
    <t>Đơn vị tính: đồng</t>
  </si>
  <si>
    <t>Loại</t>
  </si>
  <si>
    <t>Khoản</t>
  </si>
  <si>
    <t>Diễn giải</t>
  </si>
  <si>
    <t>Dự toán</t>
  </si>
  <si>
    <t>I. KINH PHÍ ĐƯỢC GIAO TỰ CHỦ</t>
  </si>
  <si>
    <t>1. Văn phòng Đảng Ủy phường</t>
  </si>
  <si>
    <t>Hoạt động của Đảng</t>
  </si>
  <si>
    <t>2. Ủy ban Mặt trận Tổ quốc Việt Nam phường</t>
  </si>
  <si>
    <t>Hoạt động của các tổ chức chính trị - xã hội</t>
  </si>
  <si>
    <t>3. Văn phòng HĐND và UBND phường</t>
  </si>
  <si>
    <t>4. Phòng Kinh tế, Hạ tầng và Đô thị phường</t>
  </si>
  <si>
    <t>5. Phòng Văn hóa - Xã hội phường</t>
  </si>
  <si>
    <t>6. Trung tâm phục vụ Hành chính công phường</t>
  </si>
  <si>
    <t>II. KINH PHÍ KHÔNG GIAO TỰ CHỦ, KHÔNG GIAO KHOÁN</t>
  </si>
  <si>
    <t>Kinh phí lương, phụ cấp cán bộ, chuyên viên</t>
  </si>
  <si>
    <t>Kinh phí chi lương, phụ cấp theo lương</t>
  </si>
  <si>
    <t>010</t>
  </si>
  <si>
    <t>Quốc phòng</t>
  </si>
  <si>
    <t xml:space="preserve">     Tổng dự toán chi ngân sách phường (bằng số) :</t>
  </si>
  <si>
    <t>Tỉnh: Đồng Nai</t>
  </si>
  <si>
    <t>Đơn vị:  đồng</t>
  </si>
  <si>
    <t>Đơn vị Giáo dục, đào tạo</t>
  </si>
  <si>
    <t>Trường Mầm non Phước Tân</t>
  </si>
  <si>
    <t>Trường Tiểu học Phước Tân</t>
  </si>
  <si>
    <t>Trường Tiểu học Tân Cang</t>
  </si>
  <si>
    <t>Trường Tiểu học Tân Mai 2</t>
  </si>
  <si>
    <t>Trường Tiểu học Phước Tân 2</t>
  </si>
  <si>
    <t>Trường THCS Phước Tân 1</t>
  </si>
  <si>
    <t>Trường THCS Phước Tân 2</t>
  </si>
  <si>
    <t>Trường THCS Phước Tân 3</t>
  </si>
  <si>
    <t>Hoạt động không tự chủ</t>
  </si>
  <si>
    <t>Phước Tân, Ngày ...... tháng ...... năm 2025</t>
  </si>
  <si>
    <t>TM.UBND Phường</t>
  </si>
  <si>
    <t>Chủ tịch</t>
  </si>
  <si>
    <t>(Ban hành theo Quyết định số:      /QĐ-UBND  ngày      tháng 09 năm 2025</t>
  </si>
  <si>
    <t xml:space="preserve">                  - Quỹ tiền thưởng 2025 theo nghị định 73/2024NĐ-CP năm 2025</t>
  </si>
  <si>
    <t>(Ban hành theo Quyết định số:      /QĐ-UBND  ngày       tháng 09 năm 2025</t>
  </si>
  <si>
    <t>(Ban hành theo Quyết định số:      /QĐ-UBND  ngày    tháng 09 năm 2025</t>
  </si>
  <si>
    <t>(Ban hành theo Quyết định số:      /QĐ-UBND  ngày       tháng 09  năm 2025</t>
  </si>
  <si>
    <t>Quỹ khen thưởng theo Nghị định 72/2024/NĐ-CP năm 2025</t>
  </si>
  <si>
    <t xml:space="preserve"> Kinh phí thực hiện khen thưởng theo NĐ 73/2024 năm 2025</t>
  </si>
  <si>
    <t xml:space="preserve"> Kinh phí hoạt động Đại Hội các cấp</t>
  </si>
  <si>
    <t xml:space="preserve">  - Kinh phí Đại hội MTTQ và các tổ chức chính trị - xã hội</t>
  </si>
  <si>
    <t>(Ban hành theo Quyết định số:     /QĐ-UBND  ngày     tháng 09 năm 2025</t>
  </si>
  <si>
    <t>(Ban hành theo Quyết định số:       /QĐ-UBND  ngày       tháng 09 năm 2025</t>
  </si>
  <si>
    <t>Kinh phí phần mềm kế toán Đảng</t>
  </si>
  <si>
    <t xml:space="preserve"> - Kinh phí hoạt động</t>
  </si>
  <si>
    <t xml:space="preserve"> Chi khen thưởng năm 2025 theo NĐ 73/2024/NĐ-CP </t>
  </si>
  <si>
    <t>Chi sự môi trường</t>
  </si>
  <si>
    <t>Tiền xử lý, xúc vận chuyển rác (tạm tính 70%)</t>
  </si>
  <si>
    <t>Sự nghiệp Tài nguyên</t>
  </si>
  <si>
    <t>Kinh phí thuê tư vấn xác định giá đất</t>
  </si>
  <si>
    <t>Kinh phí cấp quyền sử dụng đất, khai thác dữ liệu đất</t>
  </si>
  <si>
    <t>Kinh phí giải quyết chế độ Nghị định 178/2024/NĐ-CP</t>
  </si>
  <si>
    <t>Kinh phí thực hiện chi trả chế độ thôi việc theo NĐ 178/2024/NĐ-CP</t>
  </si>
  <si>
    <t>Quỹ khen thưởng theo Nghị định 73/2024/NĐ-CP năm 2025</t>
  </si>
  <si>
    <t xml:space="preserve"> Kinh phí đảm bảo xã hội</t>
  </si>
  <si>
    <t xml:space="preserve">  - Kinh phí bảo trợ xã hội, trợ cấp xã hội, hưu trí</t>
  </si>
  <si>
    <t xml:space="preserve">  - Kinh phí chi trả</t>
  </si>
  <si>
    <t xml:space="preserve"> - Lương, phụ cấp các khoản đóng góp:(CB. KCT UB, KCT KP)</t>
  </si>
  <si>
    <t>Kinh phí chúc thọ người cao tuổi</t>
  </si>
  <si>
    <t>Kinh phí giải quyết chế độ chính sách</t>
  </si>
  <si>
    <t>Kinh phí giải quyết chế độ theo NĐ/2024/NĐ-CP trước ngày 30/6/2025</t>
  </si>
  <si>
    <t>Kinh phí trợ cấp thôi việc cán bộ KCT trước ngày 30/6/2025</t>
  </si>
  <si>
    <t>Kinh phí mua sắm thiết bị hành chính công</t>
  </si>
  <si>
    <t>Kinh phí thực hiện mua sắm, hoạt động máy móc thiết bị</t>
  </si>
  <si>
    <t>Kinh phí sửa chữa trụ sợ sau sáp nhập</t>
  </si>
  <si>
    <t>Sửa chữa Hội trường trụ sở UBND phường</t>
  </si>
  <si>
    <t>Sửa chữa trạm y tế phường và mở rộng trung tâm phục vụ HCC</t>
  </si>
  <si>
    <t>DỰ TOÁN SỔ SUNG THU, CHI NGÂN SÁCH NHÀ NƯỚC 6 THÁNG CUỐI NĂM 2025</t>
  </si>
  <si>
    <t>DỰ TOÁN BỔ SUNG THU CHI NSNN 6 THÁNG CUỐI NĂM 2025</t>
  </si>
  <si>
    <t>(Ban hành theo Quyết định số:     /QĐ-UBND  ngày      tháng 09 năm 2025</t>
  </si>
  <si>
    <t>Hoạt động Đại hội Đảng bộ</t>
  </si>
  <si>
    <t>Khen thưởng thực hiện theo NĐ 73/2024/NĐ-CP năm 2025</t>
  </si>
  <si>
    <t>Kinh phí phần mềm kế toán</t>
  </si>
  <si>
    <t>Kinh phí Đại hội MTTQ và các tổ chức chính trị - xã hội</t>
  </si>
  <si>
    <t>Kinh phí trợ cấp thôi việc cán bộ KCT (trước 30/6/2025)</t>
  </si>
  <si>
    <t>Kinh phí giải quyết chế độ theo Nghị định 178/2024/NĐ-CP (trước ngày 30/6/2025)</t>
  </si>
  <si>
    <t>Kinh phí sửa chữa trụ sở UBND sau khi sáp nhập</t>
  </si>
  <si>
    <t>Sự nghiệp môi trường</t>
  </si>
  <si>
    <t xml:space="preserve">Kinh phí giải quyết chế độ theo Nghị định 178/2024/NĐ-CP </t>
  </si>
  <si>
    <t>Kinh phí thực hiện chi trả</t>
  </si>
  <si>
    <t>Kinh phí mua sắm thiết bị hoạt động hành chính công</t>
  </si>
  <si>
    <t>PHÂN BỔ DỰ TOÁN BỔ SUNG  CHI NGÂN SÁCH NĂM 2025</t>
  </si>
  <si>
    <t>(Kèm theo Quyết định số        /QĐ-UBND của UBND phường Phước Tân ngày         /09/2025 )</t>
  </si>
  <si>
    <t>Tổng số tiền bằng chữ: Hai mươi lăm tỷ bảy trăm sáu mươi mốt triệu một trăm bốn mươi hai ngàn ba trăm hai mươi tám đồng ./.</t>
  </si>
  <si>
    <t>Kinh phí bảo trợ xã hội, trợ cấp xã hội, hưu trí</t>
  </si>
  <si>
    <t>Dự toán được sử dụng</t>
  </si>
  <si>
    <t>(Kèm theo Quyết định số 764/QĐ-UBND của UBND phường Phước Tân ngày 19/09/2025 )</t>
  </si>
  <si>
    <t>(Ban hành theo Quyết định số: 764/QĐ-UBND  ngày 19 tháng 09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</si>
</sst>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  <numFmt numFmtId="167" formatCode="_ * #,##0_ ;_ * \-#,##0_ ;_ * &quot;-&quot;??_ ;_ @_ "/>
    <numFmt numFmtId="168" formatCode="000"/>
  </numFmts>
  <fonts count="41" x14ac:knownFonts="1">
    <font>
      <sz val="10"/>
      <name val="VNI-Times"/>
    </font>
    <font>
      <sz val="14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sz val="10"/>
      <name val="VNI-Times"/>
    </font>
    <font>
      <b/>
      <sz val="14"/>
      <color theme="1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sz val="12"/>
      <name val="VNI-Times"/>
    </font>
    <font>
      <sz val="11"/>
      <name val="Times New Roman"/>
      <family val="1"/>
    </font>
    <font>
      <b/>
      <sz val="13"/>
      <name val="Times New Roman"/>
      <family val="1"/>
    </font>
    <font>
      <u/>
      <sz val="13"/>
      <name val="Times New Roman"/>
      <family val="1"/>
    </font>
    <font>
      <i/>
      <sz val="12"/>
      <color theme="1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name val="Arial"/>
      <family val="2"/>
    </font>
    <font>
      <i/>
      <sz val="11"/>
      <name val="Arial"/>
      <family val="2"/>
      <scheme val="minor"/>
    </font>
    <font>
      <b/>
      <sz val="12"/>
      <name val="Arial"/>
      <family val="2"/>
      <charset val="163"/>
    </font>
    <font>
      <b/>
      <sz val="14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8" fillId="0" borderId="0"/>
    <xf numFmtId="164" fontId="20" fillId="0" borderId="0" applyFont="0" applyFill="0" applyBorder="0" applyAlignment="0" applyProtection="0"/>
    <xf numFmtId="0" fontId="24" fillId="0" borderId="0"/>
    <xf numFmtId="0" fontId="8" fillId="0" borderId="0"/>
    <xf numFmtId="0" fontId="20" fillId="0" borderId="0"/>
    <xf numFmtId="166" fontId="20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3" fontId="5" fillId="2" borderId="1" xfId="0" applyNumberFormat="1" applyFont="1" applyFill="1" applyBorder="1"/>
    <xf numFmtId="3" fontId="1" fillId="2" borderId="1" xfId="0" applyNumberFormat="1" applyFont="1" applyFill="1" applyBorder="1"/>
    <xf numFmtId="3" fontId="1" fillId="0" borderId="1" xfId="0" applyNumberFormat="1" applyFont="1" applyBorder="1"/>
    <xf numFmtId="3" fontId="5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3" fontId="13" fillId="2" borderId="1" xfId="0" applyNumberFormat="1" applyFont="1" applyFill="1" applyBorder="1"/>
    <xf numFmtId="0" fontId="14" fillId="0" borderId="0" xfId="0" applyFont="1"/>
    <xf numFmtId="3" fontId="6" fillId="2" borderId="1" xfId="0" applyNumberFormat="1" applyFont="1" applyFill="1" applyBorder="1"/>
    <xf numFmtId="0" fontId="15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2" fillId="0" borderId="0" xfId="0" applyNumberFormat="1" applyFont="1"/>
    <xf numFmtId="3" fontId="14" fillId="0" borderId="0" xfId="0" applyNumberFormat="1" applyFont="1"/>
    <xf numFmtId="3" fontId="15" fillId="0" borderId="0" xfId="0" applyNumberFormat="1" applyFont="1"/>
    <xf numFmtId="3" fontId="6" fillId="0" borderId="1" xfId="0" applyNumberFormat="1" applyFont="1" applyBorder="1"/>
    <xf numFmtId="0" fontId="1" fillId="2" borderId="8" xfId="0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8" fillId="0" borderId="0" xfId="4" applyFont="1" applyAlignment="1">
      <alignment horizontal="center" vertical="center" wrapText="1"/>
    </xf>
    <xf numFmtId="0" fontId="28" fillId="0" borderId="0" xfId="4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" fontId="26" fillId="0" borderId="1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22" fillId="0" borderId="1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165" fontId="26" fillId="0" borderId="0" xfId="2" applyNumberFormat="1" applyFont="1" applyAlignment="1">
      <alignment horizontal="center" vertical="center"/>
    </xf>
    <xf numFmtId="0" fontId="9" fillId="0" borderId="0" xfId="5" applyFont="1" applyAlignment="1">
      <alignment vertical="center"/>
    </xf>
    <xf numFmtId="167" fontId="9" fillId="0" borderId="0" xfId="6" applyNumberFormat="1" applyFont="1" applyAlignment="1">
      <alignment vertical="center"/>
    </xf>
    <xf numFmtId="167" fontId="11" fillId="0" borderId="0" xfId="6" applyNumberFormat="1" applyFont="1" applyAlignment="1">
      <alignment horizontal="center" vertical="center"/>
    </xf>
    <xf numFmtId="167" fontId="11" fillId="0" borderId="0" xfId="6" applyNumberFormat="1" applyFont="1" applyAlignment="1">
      <alignment vertical="center"/>
    </xf>
    <xf numFmtId="167" fontId="9" fillId="0" borderId="0" xfId="6" applyNumberFormat="1" applyFont="1" applyFill="1" applyAlignment="1">
      <alignment vertical="center"/>
    </xf>
    <xf numFmtId="0" fontId="31" fillId="0" borderId="0" xfId="4" applyFont="1" applyAlignment="1">
      <alignment vertical="center"/>
    </xf>
    <xf numFmtId="0" fontId="8" fillId="0" borderId="0" xfId="4"/>
    <xf numFmtId="0" fontId="31" fillId="0" borderId="0" xfId="4" applyFont="1" applyAlignment="1">
      <alignment vertical="center" wrapText="1"/>
    </xf>
    <xf numFmtId="0" fontId="10" fillId="0" borderId="0" xfId="4" applyFont="1" applyAlignment="1">
      <alignment horizontal="right" vertical="center"/>
    </xf>
    <xf numFmtId="0" fontId="31" fillId="0" borderId="1" xfId="4" applyFont="1" applyBorder="1" applyAlignment="1">
      <alignment horizontal="center" vertical="center" wrapText="1"/>
    </xf>
    <xf numFmtId="0" fontId="31" fillId="3" borderId="1" xfId="4" applyFont="1" applyFill="1" applyBorder="1" applyAlignment="1">
      <alignment horizontal="center" vertical="center" wrapText="1"/>
    </xf>
    <xf numFmtId="0" fontId="31" fillId="3" borderId="1" xfId="4" applyFont="1" applyFill="1" applyBorder="1" applyAlignment="1">
      <alignment vertical="center" wrapText="1"/>
    </xf>
    <xf numFmtId="3" fontId="31" fillId="3" borderId="1" xfId="4" applyNumberFormat="1" applyFont="1" applyFill="1" applyBorder="1" applyAlignment="1">
      <alignment vertical="center" wrapText="1"/>
    </xf>
    <xf numFmtId="0" fontId="32" fillId="0" borderId="0" xfId="4" applyFont="1"/>
    <xf numFmtId="0" fontId="31" fillId="0" borderId="1" xfId="4" applyFont="1" applyBorder="1" applyAlignment="1">
      <alignment vertical="center" wrapText="1"/>
    </xf>
    <xf numFmtId="3" fontId="31" fillId="0" borderId="1" xfId="4" applyNumberFormat="1" applyFont="1" applyBorder="1" applyAlignment="1">
      <alignment vertical="center" wrapText="1"/>
    </xf>
    <xf numFmtId="168" fontId="10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/>
    </xf>
    <xf numFmtId="3" fontId="9" fillId="0" borderId="1" xfId="4" applyNumberFormat="1" applyFont="1" applyBorder="1" applyAlignment="1">
      <alignment vertical="center" wrapText="1"/>
    </xf>
    <xf numFmtId="0" fontId="33" fillId="0" borderId="0" xfId="4" applyFont="1"/>
    <xf numFmtId="0" fontId="34" fillId="0" borderId="0" xfId="4" applyFont="1"/>
    <xf numFmtId="49" fontId="25" fillId="0" borderId="1" xfId="3" applyNumberFormat="1" applyFont="1" applyBorder="1" applyAlignment="1">
      <alignment horizontal="left" vertical="center" wrapText="1"/>
    </xf>
    <xf numFmtId="0" fontId="35" fillId="0" borderId="1" xfId="4" applyFont="1" applyBorder="1" applyAlignment="1">
      <alignment vertical="center"/>
    </xf>
    <xf numFmtId="3" fontId="32" fillId="0" borderId="0" xfId="4" applyNumberFormat="1" applyFont="1"/>
    <xf numFmtId="0" fontId="28" fillId="0" borderId="0" xfId="4" applyFont="1" applyAlignment="1">
      <alignment horizontal="center" vertical="center"/>
    </xf>
    <xf numFmtId="0" fontId="8" fillId="0" borderId="0" xfId="4" applyAlignment="1">
      <alignment vertical="top" wrapText="1"/>
    </xf>
    <xf numFmtId="0" fontId="31" fillId="0" borderId="0" xfId="4" applyFont="1" applyAlignment="1">
      <alignment horizontal="center" vertical="center"/>
    </xf>
    <xf numFmtId="0" fontId="8" fillId="0" borderId="0" xfId="4" applyAlignment="1">
      <alignment vertical="center" wrapText="1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8" fillId="0" borderId="0" xfId="4" applyAlignment="1">
      <alignment horizontal="center"/>
    </xf>
    <xf numFmtId="3" fontId="13" fillId="0" borderId="1" xfId="0" applyNumberFormat="1" applyFont="1" applyBorder="1"/>
    <xf numFmtId="0" fontId="37" fillId="0" borderId="0" xfId="0" applyFont="1"/>
    <xf numFmtId="0" fontId="38" fillId="0" borderId="0" xfId="4" applyFont="1"/>
    <xf numFmtId="0" fontId="39" fillId="0" borderId="1" xfId="0" applyFont="1" applyBorder="1" applyAlignment="1">
      <alignment horizontal="center"/>
    </xf>
    <xf numFmtId="0" fontId="40" fillId="2" borderId="1" xfId="0" applyFont="1" applyFill="1" applyBorder="1" applyAlignment="1">
      <alignment horizontal="center"/>
    </xf>
    <xf numFmtId="0" fontId="11" fillId="0" borderId="0" xfId="5" applyFont="1" applyAlignment="1">
      <alignment horizontal="center" vertical="center"/>
    </xf>
    <xf numFmtId="167" fontId="11" fillId="0" borderId="0" xfId="6" applyNumberFormat="1" applyFont="1" applyAlignment="1">
      <alignment horizontal="center" vertical="center"/>
    </xf>
    <xf numFmtId="0" fontId="30" fillId="0" borderId="5" xfId="5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8" fillId="0" borderId="0" xfId="4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1" fillId="0" borderId="0" xfId="4" applyFont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7" fillId="0" borderId="1" xfId="0" quotePrefix="1" applyFont="1" applyBorder="1" applyAlignment="1">
      <alignment vertical="top" wrapText="1"/>
    </xf>
    <xf numFmtId="0" fontId="36" fillId="0" borderId="1" xfId="0" quotePrefix="1" applyFont="1" applyBorder="1" applyAlignment="1">
      <alignment vertical="top" wrapText="1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center"/>
    </xf>
    <xf numFmtId="0" fontId="7" fillId="0" borderId="2" xfId="0" quotePrefix="1" applyFont="1" applyBorder="1" applyAlignment="1">
      <alignment vertical="top" wrapText="1"/>
    </xf>
    <xf numFmtId="0" fontId="7" fillId="0" borderId="3" xfId="0" quotePrefix="1" applyFont="1" applyBorder="1" applyAlignment="1">
      <alignment vertical="top" wrapText="1"/>
    </xf>
    <xf numFmtId="0" fontId="7" fillId="0" borderId="4" xfId="0" quotePrefix="1" applyFont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1" fillId="0" borderId="1" xfId="0" quotePrefix="1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3" fillId="0" borderId="2" xfId="0" applyNumberFormat="1" applyFont="1" applyBorder="1"/>
    <xf numFmtId="3" fontId="13" fillId="0" borderId="9" xfId="0" applyNumberFormat="1" applyFont="1" applyBorder="1"/>
  </cellXfs>
  <cellStyles count="7">
    <cellStyle name="Comma" xfId="2" builtinId="3"/>
    <cellStyle name="Comma_Baocaothang" xfId="6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_Baocaothang" xfId="5" xr:uid="{00000000-0005-0000-0000-000005000000}"/>
    <cellStyle name="Normal_Book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63"/>
  <sheetViews>
    <sheetView topLeftCell="A37" workbookViewId="0">
      <selection activeCell="H19" sqref="H19"/>
    </sheetView>
  </sheetViews>
  <sheetFormatPr defaultColWidth="11.28515625" defaultRowHeight="16.5" x14ac:dyDescent="0.25"/>
  <cols>
    <col min="1" max="1" width="9.7109375" style="27" customWidth="1"/>
    <col min="2" max="3" width="8.140625" style="27" customWidth="1"/>
    <col min="4" max="4" width="62.5703125" style="27" customWidth="1"/>
    <col min="5" max="5" width="22" style="27" customWidth="1"/>
    <col min="6" max="6" width="20.42578125" style="27" customWidth="1"/>
    <col min="7" max="7" width="16.85546875" style="27" customWidth="1"/>
    <col min="8" max="8" width="48.5703125" style="27" customWidth="1"/>
    <col min="9" max="9" width="16.28515625" style="27" customWidth="1"/>
    <col min="10" max="257" width="11.28515625" style="27"/>
    <col min="258" max="260" width="12.28515625" style="27" customWidth="1"/>
    <col min="261" max="261" width="41.5703125" style="27" customWidth="1"/>
    <col min="262" max="262" width="22.140625" style="27" customWidth="1"/>
    <col min="263" max="263" width="11.28515625" style="27"/>
    <col min="264" max="264" width="16.7109375" style="27" customWidth="1"/>
    <col min="265" max="513" width="11.28515625" style="27"/>
    <col min="514" max="516" width="12.28515625" style="27" customWidth="1"/>
    <col min="517" max="517" width="41.5703125" style="27" customWidth="1"/>
    <col min="518" max="518" width="22.140625" style="27" customWidth="1"/>
    <col min="519" max="519" width="11.28515625" style="27"/>
    <col min="520" max="520" width="16.7109375" style="27" customWidth="1"/>
    <col min="521" max="769" width="11.28515625" style="27"/>
    <col min="770" max="772" width="12.28515625" style="27" customWidth="1"/>
    <col min="773" max="773" width="41.5703125" style="27" customWidth="1"/>
    <col min="774" max="774" width="22.140625" style="27" customWidth="1"/>
    <col min="775" max="775" width="11.28515625" style="27"/>
    <col min="776" max="776" width="16.7109375" style="27" customWidth="1"/>
    <col min="777" max="1025" width="11.28515625" style="27"/>
    <col min="1026" max="1028" width="12.28515625" style="27" customWidth="1"/>
    <col min="1029" max="1029" width="41.5703125" style="27" customWidth="1"/>
    <col min="1030" max="1030" width="22.140625" style="27" customWidth="1"/>
    <col min="1031" max="1031" width="11.28515625" style="27"/>
    <col min="1032" max="1032" width="16.7109375" style="27" customWidth="1"/>
    <col min="1033" max="1281" width="11.28515625" style="27"/>
    <col min="1282" max="1284" width="12.28515625" style="27" customWidth="1"/>
    <col min="1285" max="1285" width="41.5703125" style="27" customWidth="1"/>
    <col min="1286" max="1286" width="22.140625" style="27" customWidth="1"/>
    <col min="1287" max="1287" width="11.28515625" style="27"/>
    <col min="1288" max="1288" width="16.7109375" style="27" customWidth="1"/>
    <col min="1289" max="1537" width="11.28515625" style="27"/>
    <col min="1538" max="1540" width="12.28515625" style="27" customWidth="1"/>
    <col min="1541" max="1541" width="41.5703125" style="27" customWidth="1"/>
    <col min="1542" max="1542" width="22.140625" style="27" customWidth="1"/>
    <col min="1543" max="1543" width="11.28515625" style="27"/>
    <col min="1544" max="1544" width="16.7109375" style="27" customWidth="1"/>
    <col min="1545" max="1793" width="11.28515625" style="27"/>
    <col min="1794" max="1796" width="12.28515625" style="27" customWidth="1"/>
    <col min="1797" max="1797" width="41.5703125" style="27" customWidth="1"/>
    <col min="1798" max="1798" width="22.140625" style="27" customWidth="1"/>
    <col min="1799" max="1799" width="11.28515625" style="27"/>
    <col min="1800" max="1800" width="16.7109375" style="27" customWidth="1"/>
    <col min="1801" max="2049" width="11.28515625" style="27"/>
    <col min="2050" max="2052" width="12.28515625" style="27" customWidth="1"/>
    <col min="2053" max="2053" width="41.5703125" style="27" customWidth="1"/>
    <col min="2054" max="2054" width="22.140625" style="27" customWidth="1"/>
    <col min="2055" max="2055" width="11.28515625" style="27"/>
    <col min="2056" max="2056" width="16.7109375" style="27" customWidth="1"/>
    <col min="2057" max="2305" width="11.28515625" style="27"/>
    <col min="2306" max="2308" width="12.28515625" style="27" customWidth="1"/>
    <col min="2309" max="2309" width="41.5703125" style="27" customWidth="1"/>
    <col min="2310" max="2310" width="22.140625" style="27" customWidth="1"/>
    <col min="2311" max="2311" width="11.28515625" style="27"/>
    <col min="2312" max="2312" width="16.7109375" style="27" customWidth="1"/>
    <col min="2313" max="2561" width="11.28515625" style="27"/>
    <col min="2562" max="2564" width="12.28515625" style="27" customWidth="1"/>
    <col min="2565" max="2565" width="41.5703125" style="27" customWidth="1"/>
    <col min="2566" max="2566" width="22.140625" style="27" customWidth="1"/>
    <col min="2567" max="2567" width="11.28515625" style="27"/>
    <col min="2568" max="2568" width="16.7109375" style="27" customWidth="1"/>
    <col min="2569" max="2817" width="11.28515625" style="27"/>
    <col min="2818" max="2820" width="12.28515625" style="27" customWidth="1"/>
    <col min="2821" max="2821" width="41.5703125" style="27" customWidth="1"/>
    <col min="2822" max="2822" width="22.140625" style="27" customWidth="1"/>
    <col min="2823" max="2823" width="11.28515625" style="27"/>
    <col min="2824" max="2824" width="16.7109375" style="27" customWidth="1"/>
    <col min="2825" max="3073" width="11.28515625" style="27"/>
    <col min="3074" max="3076" width="12.28515625" style="27" customWidth="1"/>
    <col min="3077" max="3077" width="41.5703125" style="27" customWidth="1"/>
    <col min="3078" max="3078" width="22.140625" style="27" customWidth="1"/>
    <col min="3079" max="3079" width="11.28515625" style="27"/>
    <col min="3080" max="3080" width="16.7109375" style="27" customWidth="1"/>
    <col min="3081" max="3329" width="11.28515625" style="27"/>
    <col min="3330" max="3332" width="12.28515625" style="27" customWidth="1"/>
    <col min="3333" max="3333" width="41.5703125" style="27" customWidth="1"/>
    <col min="3334" max="3334" width="22.140625" style="27" customWidth="1"/>
    <col min="3335" max="3335" width="11.28515625" style="27"/>
    <col min="3336" max="3336" width="16.7109375" style="27" customWidth="1"/>
    <col min="3337" max="3585" width="11.28515625" style="27"/>
    <col min="3586" max="3588" width="12.28515625" style="27" customWidth="1"/>
    <col min="3589" max="3589" width="41.5703125" style="27" customWidth="1"/>
    <col min="3590" max="3590" width="22.140625" style="27" customWidth="1"/>
    <col min="3591" max="3591" width="11.28515625" style="27"/>
    <col min="3592" max="3592" width="16.7109375" style="27" customWidth="1"/>
    <col min="3593" max="3841" width="11.28515625" style="27"/>
    <col min="3842" max="3844" width="12.28515625" style="27" customWidth="1"/>
    <col min="3845" max="3845" width="41.5703125" style="27" customWidth="1"/>
    <col min="3846" max="3846" width="22.140625" style="27" customWidth="1"/>
    <col min="3847" max="3847" width="11.28515625" style="27"/>
    <col min="3848" max="3848" width="16.7109375" style="27" customWidth="1"/>
    <col min="3849" max="4097" width="11.28515625" style="27"/>
    <col min="4098" max="4100" width="12.28515625" style="27" customWidth="1"/>
    <col min="4101" max="4101" width="41.5703125" style="27" customWidth="1"/>
    <col min="4102" max="4102" width="22.140625" style="27" customWidth="1"/>
    <col min="4103" max="4103" width="11.28515625" style="27"/>
    <col min="4104" max="4104" width="16.7109375" style="27" customWidth="1"/>
    <col min="4105" max="4353" width="11.28515625" style="27"/>
    <col min="4354" max="4356" width="12.28515625" style="27" customWidth="1"/>
    <col min="4357" max="4357" width="41.5703125" style="27" customWidth="1"/>
    <col min="4358" max="4358" width="22.140625" style="27" customWidth="1"/>
    <col min="4359" max="4359" width="11.28515625" style="27"/>
    <col min="4360" max="4360" width="16.7109375" style="27" customWidth="1"/>
    <col min="4361" max="4609" width="11.28515625" style="27"/>
    <col min="4610" max="4612" width="12.28515625" style="27" customWidth="1"/>
    <col min="4613" max="4613" width="41.5703125" style="27" customWidth="1"/>
    <col min="4614" max="4614" width="22.140625" style="27" customWidth="1"/>
    <col min="4615" max="4615" width="11.28515625" style="27"/>
    <col min="4616" max="4616" width="16.7109375" style="27" customWidth="1"/>
    <col min="4617" max="4865" width="11.28515625" style="27"/>
    <col min="4866" max="4868" width="12.28515625" style="27" customWidth="1"/>
    <col min="4869" max="4869" width="41.5703125" style="27" customWidth="1"/>
    <col min="4870" max="4870" width="22.140625" style="27" customWidth="1"/>
    <col min="4871" max="4871" width="11.28515625" style="27"/>
    <col min="4872" max="4872" width="16.7109375" style="27" customWidth="1"/>
    <col min="4873" max="5121" width="11.28515625" style="27"/>
    <col min="5122" max="5124" width="12.28515625" style="27" customWidth="1"/>
    <col min="5125" max="5125" width="41.5703125" style="27" customWidth="1"/>
    <col min="5126" max="5126" width="22.140625" style="27" customWidth="1"/>
    <col min="5127" max="5127" width="11.28515625" style="27"/>
    <col min="5128" max="5128" width="16.7109375" style="27" customWidth="1"/>
    <col min="5129" max="5377" width="11.28515625" style="27"/>
    <col min="5378" max="5380" width="12.28515625" style="27" customWidth="1"/>
    <col min="5381" max="5381" width="41.5703125" style="27" customWidth="1"/>
    <col min="5382" max="5382" width="22.140625" style="27" customWidth="1"/>
    <col min="5383" max="5383" width="11.28515625" style="27"/>
    <col min="5384" max="5384" width="16.7109375" style="27" customWidth="1"/>
    <col min="5385" max="5633" width="11.28515625" style="27"/>
    <col min="5634" max="5636" width="12.28515625" style="27" customWidth="1"/>
    <col min="5637" max="5637" width="41.5703125" style="27" customWidth="1"/>
    <col min="5638" max="5638" width="22.140625" style="27" customWidth="1"/>
    <col min="5639" max="5639" width="11.28515625" style="27"/>
    <col min="5640" max="5640" width="16.7109375" style="27" customWidth="1"/>
    <col min="5641" max="5889" width="11.28515625" style="27"/>
    <col min="5890" max="5892" width="12.28515625" style="27" customWidth="1"/>
    <col min="5893" max="5893" width="41.5703125" style="27" customWidth="1"/>
    <col min="5894" max="5894" width="22.140625" style="27" customWidth="1"/>
    <col min="5895" max="5895" width="11.28515625" style="27"/>
    <col min="5896" max="5896" width="16.7109375" style="27" customWidth="1"/>
    <col min="5897" max="6145" width="11.28515625" style="27"/>
    <col min="6146" max="6148" width="12.28515625" style="27" customWidth="1"/>
    <col min="6149" max="6149" width="41.5703125" style="27" customWidth="1"/>
    <col min="6150" max="6150" width="22.140625" style="27" customWidth="1"/>
    <col min="6151" max="6151" width="11.28515625" style="27"/>
    <col min="6152" max="6152" width="16.7109375" style="27" customWidth="1"/>
    <col min="6153" max="6401" width="11.28515625" style="27"/>
    <col min="6402" max="6404" width="12.28515625" style="27" customWidth="1"/>
    <col min="6405" max="6405" width="41.5703125" style="27" customWidth="1"/>
    <col min="6406" max="6406" width="22.140625" style="27" customWidth="1"/>
    <col min="6407" max="6407" width="11.28515625" style="27"/>
    <col min="6408" max="6408" width="16.7109375" style="27" customWidth="1"/>
    <col min="6409" max="6657" width="11.28515625" style="27"/>
    <col min="6658" max="6660" width="12.28515625" style="27" customWidth="1"/>
    <col min="6661" max="6661" width="41.5703125" style="27" customWidth="1"/>
    <col min="6662" max="6662" width="22.140625" style="27" customWidth="1"/>
    <col min="6663" max="6663" width="11.28515625" style="27"/>
    <col min="6664" max="6664" width="16.7109375" style="27" customWidth="1"/>
    <col min="6665" max="6913" width="11.28515625" style="27"/>
    <col min="6914" max="6916" width="12.28515625" style="27" customWidth="1"/>
    <col min="6917" max="6917" width="41.5703125" style="27" customWidth="1"/>
    <col min="6918" max="6918" width="22.140625" style="27" customWidth="1"/>
    <col min="6919" max="6919" width="11.28515625" style="27"/>
    <col min="6920" max="6920" width="16.7109375" style="27" customWidth="1"/>
    <col min="6921" max="7169" width="11.28515625" style="27"/>
    <col min="7170" max="7172" width="12.28515625" style="27" customWidth="1"/>
    <col min="7173" max="7173" width="41.5703125" style="27" customWidth="1"/>
    <col min="7174" max="7174" width="22.140625" style="27" customWidth="1"/>
    <col min="7175" max="7175" width="11.28515625" style="27"/>
    <col min="7176" max="7176" width="16.7109375" style="27" customWidth="1"/>
    <col min="7177" max="7425" width="11.28515625" style="27"/>
    <col min="7426" max="7428" width="12.28515625" style="27" customWidth="1"/>
    <col min="7429" max="7429" width="41.5703125" style="27" customWidth="1"/>
    <col min="7430" max="7430" width="22.140625" style="27" customWidth="1"/>
    <col min="7431" max="7431" width="11.28515625" style="27"/>
    <col min="7432" max="7432" width="16.7109375" style="27" customWidth="1"/>
    <col min="7433" max="7681" width="11.28515625" style="27"/>
    <col min="7682" max="7684" width="12.28515625" style="27" customWidth="1"/>
    <col min="7685" max="7685" width="41.5703125" style="27" customWidth="1"/>
    <col min="7686" max="7686" width="22.140625" style="27" customWidth="1"/>
    <col min="7687" max="7687" width="11.28515625" style="27"/>
    <col min="7688" max="7688" width="16.7109375" style="27" customWidth="1"/>
    <col min="7689" max="7937" width="11.28515625" style="27"/>
    <col min="7938" max="7940" width="12.28515625" style="27" customWidth="1"/>
    <col min="7941" max="7941" width="41.5703125" style="27" customWidth="1"/>
    <col min="7942" max="7942" width="22.140625" style="27" customWidth="1"/>
    <col min="7943" max="7943" width="11.28515625" style="27"/>
    <col min="7944" max="7944" width="16.7109375" style="27" customWidth="1"/>
    <col min="7945" max="8193" width="11.28515625" style="27"/>
    <col min="8194" max="8196" width="12.28515625" style="27" customWidth="1"/>
    <col min="8197" max="8197" width="41.5703125" style="27" customWidth="1"/>
    <col min="8198" max="8198" width="22.140625" style="27" customWidth="1"/>
    <col min="8199" max="8199" width="11.28515625" style="27"/>
    <col min="8200" max="8200" width="16.7109375" style="27" customWidth="1"/>
    <col min="8201" max="8449" width="11.28515625" style="27"/>
    <col min="8450" max="8452" width="12.28515625" style="27" customWidth="1"/>
    <col min="8453" max="8453" width="41.5703125" style="27" customWidth="1"/>
    <col min="8454" max="8454" width="22.140625" style="27" customWidth="1"/>
    <col min="8455" max="8455" width="11.28515625" style="27"/>
    <col min="8456" max="8456" width="16.7109375" style="27" customWidth="1"/>
    <col min="8457" max="8705" width="11.28515625" style="27"/>
    <col min="8706" max="8708" width="12.28515625" style="27" customWidth="1"/>
    <col min="8709" max="8709" width="41.5703125" style="27" customWidth="1"/>
    <col min="8710" max="8710" width="22.140625" style="27" customWidth="1"/>
    <col min="8711" max="8711" width="11.28515625" style="27"/>
    <col min="8712" max="8712" width="16.7109375" style="27" customWidth="1"/>
    <col min="8713" max="8961" width="11.28515625" style="27"/>
    <col min="8962" max="8964" width="12.28515625" style="27" customWidth="1"/>
    <col min="8965" max="8965" width="41.5703125" style="27" customWidth="1"/>
    <col min="8966" max="8966" width="22.140625" style="27" customWidth="1"/>
    <col min="8967" max="8967" width="11.28515625" style="27"/>
    <col min="8968" max="8968" width="16.7109375" style="27" customWidth="1"/>
    <col min="8969" max="9217" width="11.28515625" style="27"/>
    <col min="9218" max="9220" width="12.28515625" style="27" customWidth="1"/>
    <col min="9221" max="9221" width="41.5703125" style="27" customWidth="1"/>
    <col min="9222" max="9222" width="22.140625" style="27" customWidth="1"/>
    <col min="9223" max="9223" width="11.28515625" style="27"/>
    <col min="9224" max="9224" width="16.7109375" style="27" customWidth="1"/>
    <col min="9225" max="9473" width="11.28515625" style="27"/>
    <col min="9474" max="9476" width="12.28515625" style="27" customWidth="1"/>
    <col min="9477" max="9477" width="41.5703125" style="27" customWidth="1"/>
    <col min="9478" max="9478" width="22.140625" style="27" customWidth="1"/>
    <col min="9479" max="9479" width="11.28515625" style="27"/>
    <col min="9480" max="9480" width="16.7109375" style="27" customWidth="1"/>
    <col min="9481" max="9729" width="11.28515625" style="27"/>
    <col min="9730" max="9732" width="12.28515625" style="27" customWidth="1"/>
    <col min="9733" max="9733" width="41.5703125" style="27" customWidth="1"/>
    <col min="9734" max="9734" width="22.140625" style="27" customWidth="1"/>
    <col min="9735" max="9735" width="11.28515625" style="27"/>
    <col min="9736" max="9736" width="16.7109375" style="27" customWidth="1"/>
    <col min="9737" max="9985" width="11.28515625" style="27"/>
    <col min="9986" max="9988" width="12.28515625" style="27" customWidth="1"/>
    <col min="9989" max="9989" width="41.5703125" style="27" customWidth="1"/>
    <col min="9990" max="9990" width="22.140625" style="27" customWidth="1"/>
    <col min="9991" max="9991" width="11.28515625" style="27"/>
    <col min="9992" max="9992" width="16.7109375" style="27" customWidth="1"/>
    <col min="9993" max="10241" width="11.28515625" style="27"/>
    <col min="10242" max="10244" width="12.28515625" style="27" customWidth="1"/>
    <col min="10245" max="10245" width="41.5703125" style="27" customWidth="1"/>
    <col min="10246" max="10246" width="22.140625" style="27" customWidth="1"/>
    <col min="10247" max="10247" width="11.28515625" style="27"/>
    <col min="10248" max="10248" width="16.7109375" style="27" customWidth="1"/>
    <col min="10249" max="10497" width="11.28515625" style="27"/>
    <col min="10498" max="10500" width="12.28515625" style="27" customWidth="1"/>
    <col min="10501" max="10501" width="41.5703125" style="27" customWidth="1"/>
    <col min="10502" max="10502" width="22.140625" style="27" customWidth="1"/>
    <col min="10503" max="10503" width="11.28515625" style="27"/>
    <col min="10504" max="10504" width="16.7109375" style="27" customWidth="1"/>
    <col min="10505" max="10753" width="11.28515625" style="27"/>
    <col min="10754" max="10756" width="12.28515625" style="27" customWidth="1"/>
    <col min="10757" max="10757" width="41.5703125" style="27" customWidth="1"/>
    <col min="10758" max="10758" width="22.140625" style="27" customWidth="1"/>
    <col min="10759" max="10759" width="11.28515625" style="27"/>
    <col min="10760" max="10760" width="16.7109375" style="27" customWidth="1"/>
    <col min="10761" max="11009" width="11.28515625" style="27"/>
    <col min="11010" max="11012" width="12.28515625" style="27" customWidth="1"/>
    <col min="11013" max="11013" width="41.5703125" style="27" customWidth="1"/>
    <col min="11014" max="11014" width="22.140625" style="27" customWidth="1"/>
    <col min="11015" max="11015" width="11.28515625" style="27"/>
    <col min="11016" max="11016" width="16.7109375" style="27" customWidth="1"/>
    <col min="11017" max="11265" width="11.28515625" style="27"/>
    <col min="11266" max="11268" width="12.28515625" style="27" customWidth="1"/>
    <col min="11269" max="11269" width="41.5703125" style="27" customWidth="1"/>
    <col min="11270" max="11270" width="22.140625" style="27" customWidth="1"/>
    <col min="11271" max="11271" width="11.28515625" style="27"/>
    <col min="11272" max="11272" width="16.7109375" style="27" customWidth="1"/>
    <col min="11273" max="11521" width="11.28515625" style="27"/>
    <col min="11522" max="11524" width="12.28515625" style="27" customWidth="1"/>
    <col min="11525" max="11525" width="41.5703125" style="27" customWidth="1"/>
    <col min="11526" max="11526" width="22.140625" style="27" customWidth="1"/>
    <col min="11527" max="11527" width="11.28515625" style="27"/>
    <col min="11528" max="11528" width="16.7109375" style="27" customWidth="1"/>
    <col min="11529" max="11777" width="11.28515625" style="27"/>
    <col min="11778" max="11780" width="12.28515625" style="27" customWidth="1"/>
    <col min="11781" max="11781" width="41.5703125" style="27" customWidth="1"/>
    <col min="11782" max="11782" width="22.140625" style="27" customWidth="1"/>
    <col min="11783" max="11783" width="11.28515625" style="27"/>
    <col min="11784" max="11784" width="16.7109375" style="27" customWidth="1"/>
    <col min="11785" max="12033" width="11.28515625" style="27"/>
    <col min="12034" max="12036" width="12.28515625" style="27" customWidth="1"/>
    <col min="12037" max="12037" width="41.5703125" style="27" customWidth="1"/>
    <col min="12038" max="12038" width="22.140625" style="27" customWidth="1"/>
    <col min="12039" max="12039" width="11.28515625" style="27"/>
    <col min="12040" max="12040" width="16.7109375" style="27" customWidth="1"/>
    <col min="12041" max="12289" width="11.28515625" style="27"/>
    <col min="12290" max="12292" width="12.28515625" style="27" customWidth="1"/>
    <col min="12293" max="12293" width="41.5703125" style="27" customWidth="1"/>
    <col min="12294" max="12294" width="22.140625" style="27" customWidth="1"/>
    <col min="12295" max="12295" width="11.28515625" style="27"/>
    <col min="12296" max="12296" width="16.7109375" style="27" customWidth="1"/>
    <col min="12297" max="12545" width="11.28515625" style="27"/>
    <col min="12546" max="12548" width="12.28515625" style="27" customWidth="1"/>
    <col min="12549" max="12549" width="41.5703125" style="27" customWidth="1"/>
    <col min="12550" max="12550" width="22.140625" style="27" customWidth="1"/>
    <col min="12551" max="12551" width="11.28515625" style="27"/>
    <col min="12552" max="12552" width="16.7109375" style="27" customWidth="1"/>
    <col min="12553" max="12801" width="11.28515625" style="27"/>
    <col min="12802" max="12804" width="12.28515625" style="27" customWidth="1"/>
    <col min="12805" max="12805" width="41.5703125" style="27" customWidth="1"/>
    <col min="12806" max="12806" width="22.140625" style="27" customWidth="1"/>
    <col min="12807" max="12807" width="11.28515625" style="27"/>
    <col min="12808" max="12808" width="16.7109375" style="27" customWidth="1"/>
    <col min="12809" max="13057" width="11.28515625" style="27"/>
    <col min="13058" max="13060" width="12.28515625" style="27" customWidth="1"/>
    <col min="13061" max="13061" width="41.5703125" style="27" customWidth="1"/>
    <col min="13062" max="13062" width="22.140625" style="27" customWidth="1"/>
    <col min="13063" max="13063" width="11.28515625" style="27"/>
    <col min="13064" max="13064" width="16.7109375" style="27" customWidth="1"/>
    <col min="13065" max="13313" width="11.28515625" style="27"/>
    <col min="13314" max="13316" width="12.28515625" style="27" customWidth="1"/>
    <col min="13317" max="13317" width="41.5703125" style="27" customWidth="1"/>
    <col min="13318" max="13318" width="22.140625" style="27" customWidth="1"/>
    <col min="13319" max="13319" width="11.28515625" style="27"/>
    <col min="13320" max="13320" width="16.7109375" style="27" customWidth="1"/>
    <col min="13321" max="13569" width="11.28515625" style="27"/>
    <col min="13570" max="13572" width="12.28515625" style="27" customWidth="1"/>
    <col min="13573" max="13573" width="41.5703125" style="27" customWidth="1"/>
    <col min="13574" max="13574" width="22.140625" style="27" customWidth="1"/>
    <col min="13575" max="13575" width="11.28515625" style="27"/>
    <col min="13576" max="13576" width="16.7109375" style="27" customWidth="1"/>
    <col min="13577" max="13825" width="11.28515625" style="27"/>
    <col min="13826" max="13828" width="12.28515625" style="27" customWidth="1"/>
    <col min="13829" max="13829" width="41.5703125" style="27" customWidth="1"/>
    <col min="13830" max="13830" width="22.140625" style="27" customWidth="1"/>
    <col min="13831" max="13831" width="11.28515625" style="27"/>
    <col min="13832" max="13832" width="16.7109375" style="27" customWidth="1"/>
    <col min="13833" max="14081" width="11.28515625" style="27"/>
    <col min="14082" max="14084" width="12.28515625" style="27" customWidth="1"/>
    <col min="14085" max="14085" width="41.5703125" style="27" customWidth="1"/>
    <col min="14086" max="14086" width="22.140625" style="27" customWidth="1"/>
    <col min="14087" max="14087" width="11.28515625" style="27"/>
    <col min="14088" max="14088" width="16.7109375" style="27" customWidth="1"/>
    <col min="14089" max="14337" width="11.28515625" style="27"/>
    <col min="14338" max="14340" width="12.28515625" style="27" customWidth="1"/>
    <col min="14341" max="14341" width="41.5703125" style="27" customWidth="1"/>
    <col min="14342" max="14342" width="22.140625" style="27" customWidth="1"/>
    <col min="14343" max="14343" width="11.28515625" style="27"/>
    <col min="14344" max="14344" width="16.7109375" style="27" customWidth="1"/>
    <col min="14345" max="14593" width="11.28515625" style="27"/>
    <col min="14594" max="14596" width="12.28515625" style="27" customWidth="1"/>
    <col min="14597" max="14597" width="41.5703125" style="27" customWidth="1"/>
    <col min="14598" max="14598" width="22.140625" style="27" customWidth="1"/>
    <col min="14599" max="14599" width="11.28515625" style="27"/>
    <col min="14600" max="14600" width="16.7109375" style="27" customWidth="1"/>
    <col min="14601" max="14849" width="11.28515625" style="27"/>
    <col min="14850" max="14852" width="12.28515625" style="27" customWidth="1"/>
    <col min="14853" max="14853" width="41.5703125" style="27" customWidth="1"/>
    <col min="14854" max="14854" width="22.140625" style="27" customWidth="1"/>
    <col min="14855" max="14855" width="11.28515625" style="27"/>
    <col min="14856" max="14856" width="16.7109375" style="27" customWidth="1"/>
    <col min="14857" max="15105" width="11.28515625" style="27"/>
    <col min="15106" max="15108" width="12.28515625" style="27" customWidth="1"/>
    <col min="15109" max="15109" width="41.5703125" style="27" customWidth="1"/>
    <col min="15110" max="15110" width="22.140625" style="27" customWidth="1"/>
    <col min="15111" max="15111" width="11.28515625" style="27"/>
    <col min="15112" max="15112" width="16.7109375" style="27" customWidth="1"/>
    <col min="15113" max="15361" width="11.28515625" style="27"/>
    <col min="15362" max="15364" width="12.28515625" style="27" customWidth="1"/>
    <col min="15365" max="15365" width="41.5703125" style="27" customWidth="1"/>
    <col min="15366" max="15366" width="22.140625" style="27" customWidth="1"/>
    <col min="15367" max="15367" width="11.28515625" style="27"/>
    <col min="15368" max="15368" width="16.7109375" style="27" customWidth="1"/>
    <col min="15369" max="15617" width="11.28515625" style="27"/>
    <col min="15618" max="15620" width="12.28515625" style="27" customWidth="1"/>
    <col min="15621" max="15621" width="41.5703125" style="27" customWidth="1"/>
    <col min="15622" max="15622" width="22.140625" style="27" customWidth="1"/>
    <col min="15623" max="15623" width="11.28515625" style="27"/>
    <col min="15624" max="15624" width="16.7109375" style="27" customWidth="1"/>
    <col min="15625" max="15873" width="11.28515625" style="27"/>
    <col min="15874" max="15876" width="12.28515625" style="27" customWidth="1"/>
    <col min="15877" max="15877" width="41.5703125" style="27" customWidth="1"/>
    <col min="15878" max="15878" width="22.140625" style="27" customWidth="1"/>
    <col min="15879" max="15879" width="11.28515625" style="27"/>
    <col min="15880" max="15880" width="16.7109375" style="27" customWidth="1"/>
    <col min="15881" max="16129" width="11.28515625" style="27"/>
    <col min="16130" max="16132" width="12.28515625" style="27" customWidth="1"/>
    <col min="16133" max="16133" width="41.5703125" style="27" customWidth="1"/>
    <col min="16134" max="16134" width="22.140625" style="27" customWidth="1"/>
    <col min="16135" max="16135" width="11.28515625" style="27"/>
    <col min="16136" max="16136" width="16.7109375" style="27" customWidth="1"/>
    <col min="16137" max="16384" width="11.28515625" style="27"/>
  </cols>
  <sheetData>
    <row r="1" spans="1:8" ht="18" customHeight="1" x14ac:dyDescent="0.25">
      <c r="A1" s="26" t="s">
        <v>113</v>
      </c>
      <c r="B1" s="26"/>
      <c r="C1" s="26"/>
      <c r="E1" s="28" t="s">
        <v>114</v>
      </c>
      <c r="F1" s="28"/>
    </row>
    <row r="2" spans="1:8" ht="18" customHeight="1" x14ac:dyDescent="0.25">
      <c r="A2" s="86" t="s">
        <v>115</v>
      </c>
      <c r="B2" s="86"/>
      <c r="C2" s="86"/>
      <c r="D2" s="87"/>
      <c r="E2" s="87"/>
      <c r="F2" s="29"/>
    </row>
    <row r="3" spans="1:8" ht="6.95" customHeight="1" x14ac:dyDescent="0.25"/>
    <row r="4" spans="1:8" ht="18.75" x14ac:dyDescent="0.25">
      <c r="A4" s="88" t="s">
        <v>200</v>
      </c>
      <c r="B4" s="88"/>
      <c r="C4" s="89"/>
      <c r="D4" s="89"/>
      <c r="E4" s="89"/>
      <c r="F4" s="30"/>
    </row>
    <row r="5" spans="1:8" ht="15.95" customHeight="1" x14ac:dyDescent="0.25">
      <c r="A5" s="90" t="s">
        <v>205</v>
      </c>
      <c r="B5" s="90"/>
      <c r="C5" s="90"/>
      <c r="D5" s="90"/>
      <c r="E5" s="90"/>
      <c r="F5" s="31"/>
      <c r="G5" s="32"/>
    </row>
    <row r="6" spans="1:8" ht="0.6" customHeight="1" x14ac:dyDescent="0.25">
      <c r="A6" s="33"/>
      <c r="B6" s="33"/>
      <c r="C6" s="30"/>
      <c r="D6" s="30"/>
      <c r="E6" s="30"/>
      <c r="F6" s="30"/>
    </row>
    <row r="7" spans="1:8" ht="9" customHeight="1" x14ac:dyDescent="0.25">
      <c r="A7" s="33"/>
      <c r="B7" s="33"/>
      <c r="C7" s="30"/>
      <c r="D7" s="30"/>
      <c r="E7" s="30"/>
      <c r="F7" s="30"/>
    </row>
    <row r="8" spans="1:8" x14ac:dyDescent="0.25">
      <c r="E8" s="34" t="s">
        <v>116</v>
      </c>
      <c r="F8" s="34"/>
    </row>
    <row r="9" spans="1:8" s="36" customFormat="1" ht="21.6" customHeight="1" x14ac:dyDescent="0.25">
      <c r="A9" s="35" t="s">
        <v>109</v>
      </c>
      <c r="B9" s="35" t="s">
        <v>117</v>
      </c>
      <c r="C9" s="35" t="s">
        <v>118</v>
      </c>
      <c r="D9" s="35" t="s">
        <v>119</v>
      </c>
      <c r="E9" s="35" t="s">
        <v>120</v>
      </c>
    </row>
    <row r="10" spans="1:8" s="36" customFormat="1" ht="21.6" customHeight="1" x14ac:dyDescent="0.25">
      <c r="A10" s="37"/>
      <c r="B10" s="38"/>
      <c r="C10" s="38"/>
      <c r="D10" s="39" t="s">
        <v>121</v>
      </c>
      <c r="E10" s="40">
        <f>E11+E13+E15+E17+E19+E21</f>
        <v>1729350000</v>
      </c>
      <c r="F10" s="41"/>
      <c r="G10" s="42"/>
      <c r="H10" s="42"/>
    </row>
    <row r="11" spans="1:8" s="36" customFormat="1" ht="21.6" customHeight="1" x14ac:dyDescent="0.25">
      <c r="A11" s="37"/>
      <c r="B11" s="38"/>
      <c r="C11" s="38"/>
      <c r="D11" s="39" t="s">
        <v>122</v>
      </c>
      <c r="E11" s="40">
        <f>E12</f>
        <v>386598000</v>
      </c>
      <c r="F11" s="41"/>
      <c r="G11" s="42"/>
      <c r="H11" s="42"/>
    </row>
    <row r="12" spans="1:8" s="36" customFormat="1" ht="21.6" customHeight="1" x14ac:dyDescent="0.25">
      <c r="A12" s="37">
        <v>819</v>
      </c>
      <c r="B12" s="38">
        <v>340</v>
      </c>
      <c r="C12" s="38">
        <v>351</v>
      </c>
      <c r="D12" s="43" t="s">
        <v>123</v>
      </c>
      <c r="E12" s="44">
        <v>386598000</v>
      </c>
      <c r="F12" s="45"/>
      <c r="G12" s="42"/>
      <c r="H12" s="42"/>
    </row>
    <row r="13" spans="1:8" s="36" customFormat="1" ht="21.6" customHeight="1" x14ac:dyDescent="0.25">
      <c r="A13" s="37"/>
      <c r="B13" s="38"/>
      <c r="C13" s="38"/>
      <c r="D13" s="39" t="s">
        <v>124</v>
      </c>
      <c r="E13" s="40">
        <f>E14</f>
        <v>156888000</v>
      </c>
      <c r="F13" s="41"/>
      <c r="G13" s="42"/>
      <c r="H13" s="42"/>
    </row>
    <row r="14" spans="1:8" s="36" customFormat="1" ht="21.6" customHeight="1" x14ac:dyDescent="0.25">
      <c r="A14" s="37">
        <v>820</v>
      </c>
      <c r="B14" s="38">
        <v>340</v>
      </c>
      <c r="C14" s="38">
        <v>361</v>
      </c>
      <c r="D14" s="43" t="s">
        <v>125</v>
      </c>
      <c r="E14" s="44">
        <v>156888000</v>
      </c>
      <c r="F14" s="45"/>
      <c r="G14" s="42"/>
      <c r="H14" s="42"/>
    </row>
    <row r="15" spans="1:8" s="36" customFormat="1" ht="21.6" customHeight="1" x14ac:dyDescent="0.25">
      <c r="A15" s="37"/>
      <c r="B15" s="38"/>
      <c r="C15" s="38"/>
      <c r="D15" s="39" t="s">
        <v>126</v>
      </c>
      <c r="E15" s="40">
        <f>E16</f>
        <v>420591000</v>
      </c>
      <c r="F15" s="41"/>
      <c r="G15" s="42"/>
      <c r="H15" s="42"/>
    </row>
    <row r="16" spans="1:8" s="36" customFormat="1" ht="21.6" customHeight="1" x14ac:dyDescent="0.25">
      <c r="A16" s="37">
        <v>830</v>
      </c>
      <c r="B16" s="38">
        <v>340</v>
      </c>
      <c r="C16" s="38">
        <v>341</v>
      </c>
      <c r="D16" s="43" t="s">
        <v>111</v>
      </c>
      <c r="E16" s="44">
        <v>420591000</v>
      </c>
      <c r="F16" s="45"/>
      <c r="G16" s="42"/>
    </row>
    <row r="17" spans="1:9" s="36" customFormat="1" ht="21.6" customHeight="1" x14ac:dyDescent="0.25">
      <c r="A17" s="37"/>
      <c r="B17" s="38"/>
      <c r="C17" s="38"/>
      <c r="D17" s="39" t="s">
        <v>127</v>
      </c>
      <c r="E17" s="40">
        <f>E18</f>
        <v>505175000</v>
      </c>
      <c r="F17" s="41"/>
    </row>
    <row r="18" spans="1:9" s="36" customFormat="1" ht="21.6" customHeight="1" x14ac:dyDescent="0.25">
      <c r="A18" s="37">
        <v>831</v>
      </c>
      <c r="B18" s="38">
        <v>340</v>
      </c>
      <c r="C18" s="38">
        <v>341</v>
      </c>
      <c r="D18" s="43" t="s">
        <v>111</v>
      </c>
      <c r="E18" s="44">
        <v>505175000</v>
      </c>
      <c r="F18" s="45"/>
    </row>
    <row r="19" spans="1:9" s="36" customFormat="1" ht="21.6" customHeight="1" x14ac:dyDescent="0.25">
      <c r="A19" s="37"/>
      <c r="B19" s="38"/>
      <c r="C19" s="38"/>
      <c r="D19" s="39" t="s">
        <v>128</v>
      </c>
      <c r="E19" s="40">
        <f>E20</f>
        <v>199990000</v>
      </c>
      <c r="F19" s="41"/>
      <c r="H19" s="42"/>
    </row>
    <row r="20" spans="1:9" s="36" customFormat="1" ht="21.6" customHeight="1" x14ac:dyDescent="0.25">
      <c r="A20" s="37">
        <v>832</v>
      </c>
      <c r="B20" s="38">
        <v>340</v>
      </c>
      <c r="C20" s="38">
        <v>341</v>
      </c>
      <c r="D20" s="43" t="s">
        <v>111</v>
      </c>
      <c r="E20" s="44">
        <v>199990000</v>
      </c>
      <c r="F20" s="45"/>
    </row>
    <row r="21" spans="1:9" s="36" customFormat="1" ht="21.6" customHeight="1" x14ac:dyDescent="0.25">
      <c r="A21" s="37"/>
      <c r="B21" s="38"/>
      <c r="C21" s="38"/>
      <c r="D21" s="39" t="s">
        <v>129</v>
      </c>
      <c r="E21" s="40">
        <f>E22</f>
        <v>60108000</v>
      </c>
      <c r="F21" s="41"/>
      <c r="H21" s="42"/>
    </row>
    <row r="22" spans="1:9" s="36" customFormat="1" ht="21.6" customHeight="1" x14ac:dyDescent="0.25">
      <c r="A22" s="37">
        <v>833</v>
      </c>
      <c r="B22" s="38">
        <v>340</v>
      </c>
      <c r="C22" s="38">
        <v>341</v>
      </c>
      <c r="D22" s="43" t="s">
        <v>111</v>
      </c>
      <c r="E22" s="44">
        <v>60108000</v>
      </c>
      <c r="F22" s="45"/>
      <c r="H22" s="42"/>
    </row>
    <row r="23" spans="1:9" s="36" customFormat="1" ht="36.6" customHeight="1" x14ac:dyDescent="0.25">
      <c r="A23" s="37"/>
      <c r="B23" s="38"/>
      <c r="C23" s="38"/>
      <c r="D23" s="39" t="s">
        <v>130</v>
      </c>
      <c r="E23" s="40">
        <f>E24+E29+E33+E41+E47+E52</f>
        <v>23306165641</v>
      </c>
      <c r="F23" s="41"/>
      <c r="H23" s="42"/>
    </row>
    <row r="24" spans="1:9" s="36" customFormat="1" ht="21.6" customHeight="1" x14ac:dyDescent="0.25">
      <c r="A24" s="37"/>
      <c r="B24" s="38"/>
      <c r="C24" s="38"/>
      <c r="D24" s="39" t="s">
        <v>122</v>
      </c>
      <c r="E24" s="40">
        <f>SUM(E25:E28)</f>
        <v>1679428720</v>
      </c>
      <c r="F24" s="41"/>
      <c r="H24" s="42"/>
      <c r="I24" s="42"/>
    </row>
    <row r="25" spans="1:9" s="36" customFormat="1" ht="21.6" customHeight="1" x14ac:dyDescent="0.25">
      <c r="A25" s="37">
        <v>819</v>
      </c>
      <c r="B25" s="38">
        <v>340</v>
      </c>
      <c r="C25" s="38">
        <v>351</v>
      </c>
      <c r="D25" s="43" t="s">
        <v>131</v>
      </c>
      <c r="E25" s="44">
        <f>889639736-115316136</f>
        <v>774323600</v>
      </c>
      <c r="F25" s="45"/>
      <c r="H25" s="42"/>
    </row>
    <row r="26" spans="1:9" s="36" customFormat="1" ht="21.6" customHeight="1" x14ac:dyDescent="0.25">
      <c r="A26" s="37">
        <v>819</v>
      </c>
      <c r="B26" s="38">
        <v>340</v>
      </c>
      <c r="C26" s="38">
        <v>351</v>
      </c>
      <c r="D26" s="43" t="s">
        <v>189</v>
      </c>
      <c r="E26" s="44">
        <v>700000000</v>
      </c>
      <c r="F26" s="45"/>
      <c r="H26" s="42"/>
    </row>
    <row r="27" spans="1:9" s="36" customFormat="1" ht="21.6" customHeight="1" x14ac:dyDescent="0.25">
      <c r="A27" s="37">
        <v>819</v>
      </c>
      <c r="B27" s="38">
        <v>340</v>
      </c>
      <c r="C27" s="38">
        <v>351</v>
      </c>
      <c r="D27" s="43" t="s">
        <v>190</v>
      </c>
      <c r="E27" s="44">
        <v>180105120</v>
      </c>
      <c r="F27" s="45"/>
      <c r="H27" s="42"/>
    </row>
    <row r="28" spans="1:9" s="36" customFormat="1" ht="21.6" customHeight="1" x14ac:dyDescent="0.25">
      <c r="A28" s="37">
        <v>819</v>
      </c>
      <c r="B28" s="38">
        <v>340</v>
      </c>
      <c r="C28" s="38">
        <v>351</v>
      </c>
      <c r="D28" s="43" t="s">
        <v>191</v>
      </c>
      <c r="E28" s="44">
        <v>25000000</v>
      </c>
      <c r="F28" s="45"/>
      <c r="H28" s="42"/>
    </row>
    <row r="29" spans="1:9" s="36" customFormat="1" ht="21.6" customHeight="1" x14ac:dyDescent="0.25">
      <c r="A29" s="37"/>
      <c r="B29" s="38"/>
      <c r="C29" s="38"/>
      <c r="D29" s="39" t="s">
        <v>124</v>
      </c>
      <c r="E29" s="40">
        <f>SUM(E30:E32)</f>
        <v>887854920</v>
      </c>
      <c r="F29" s="41"/>
    </row>
    <row r="30" spans="1:9" s="36" customFormat="1" ht="21.6" customHeight="1" x14ac:dyDescent="0.25">
      <c r="A30" s="37">
        <v>820</v>
      </c>
      <c r="B30" s="38">
        <v>340</v>
      </c>
      <c r="C30" s="38">
        <v>361</v>
      </c>
      <c r="D30" s="43" t="s">
        <v>132</v>
      </c>
      <c r="E30" s="44">
        <f>497465280-103488840</f>
        <v>393976440</v>
      </c>
      <c r="F30" s="45"/>
    </row>
    <row r="31" spans="1:9" s="36" customFormat="1" ht="21.6" customHeight="1" x14ac:dyDescent="0.25">
      <c r="A31" s="37">
        <v>820</v>
      </c>
      <c r="B31" s="38">
        <v>340</v>
      </c>
      <c r="C31" s="38">
        <v>361</v>
      </c>
      <c r="D31" s="43" t="s">
        <v>192</v>
      </c>
      <c r="E31" s="44">
        <v>420000000</v>
      </c>
      <c r="F31" s="45"/>
      <c r="H31" s="42"/>
    </row>
    <row r="32" spans="1:9" s="36" customFormat="1" ht="21.6" customHeight="1" x14ac:dyDescent="0.25">
      <c r="A32" s="37">
        <v>820</v>
      </c>
      <c r="B32" s="38">
        <v>340</v>
      </c>
      <c r="C32" s="38">
        <v>361</v>
      </c>
      <c r="D32" s="43" t="s">
        <v>190</v>
      </c>
      <c r="E32" s="44">
        <v>73878480</v>
      </c>
      <c r="F32" s="45"/>
      <c r="H32" s="42"/>
    </row>
    <row r="33" spans="1:8" s="36" customFormat="1" ht="21.6" customHeight="1" x14ac:dyDescent="0.25">
      <c r="A33" s="37"/>
      <c r="B33" s="38"/>
      <c r="C33" s="38"/>
      <c r="D33" s="39" t="s">
        <v>126</v>
      </c>
      <c r="E33" s="40">
        <f>SUM(E34:E40)</f>
        <v>5135289953</v>
      </c>
      <c r="F33" s="41"/>
    </row>
    <row r="34" spans="1:8" s="36" customFormat="1" ht="21.6" customHeight="1" x14ac:dyDescent="0.25">
      <c r="A34" s="37">
        <v>830</v>
      </c>
      <c r="B34" s="38" t="s">
        <v>133</v>
      </c>
      <c r="C34" s="38" t="s">
        <v>110</v>
      </c>
      <c r="D34" s="43" t="s">
        <v>134</v>
      </c>
      <c r="E34" s="44">
        <v>693360000</v>
      </c>
      <c r="F34" s="45"/>
    </row>
    <row r="35" spans="1:8" s="36" customFormat="1" ht="21.6" customHeight="1" x14ac:dyDescent="0.25">
      <c r="A35" s="37">
        <v>830</v>
      </c>
      <c r="B35" s="38">
        <v>340</v>
      </c>
      <c r="C35" s="38">
        <v>341</v>
      </c>
      <c r="D35" s="43" t="s">
        <v>111</v>
      </c>
      <c r="E35" s="44">
        <f>2016483901+103488840+115316136</f>
        <v>2235288877</v>
      </c>
      <c r="F35" s="45"/>
    </row>
    <row r="36" spans="1:8" s="36" customFormat="1" ht="21.6" customHeight="1" x14ac:dyDescent="0.25">
      <c r="A36" s="37">
        <v>830</v>
      </c>
      <c r="B36" s="38">
        <v>340</v>
      </c>
      <c r="C36" s="38">
        <v>341</v>
      </c>
      <c r="D36" s="43" t="s">
        <v>193</v>
      </c>
      <c r="E36" s="44">
        <v>222767600</v>
      </c>
      <c r="F36" s="45"/>
    </row>
    <row r="37" spans="1:8" s="36" customFormat="1" ht="30.75" customHeight="1" x14ac:dyDescent="0.25">
      <c r="A37" s="37">
        <v>830</v>
      </c>
      <c r="B37" s="38">
        <v>340</v>
      </c>
      <c r="C37" s="38">
        <v>341</v>
      </c>
      <c r="D37" s="43" t="s">
        <v>194</v>
      </c>
      <c r="E37" s="44">
        <v>0</v>
      </c>
      <c r="F37" s="44">
        <v>725626687</v>
      </c>
    </row>
    <row r="38" spans="1:8" s="36" customFormat="1" ht="21.6" customHeight="1" x14ac:dyDescent="0.25">
      <c r="A38" s="37">
        <v>830</v>
      </c>
      <c r="B38" s="38">
        <v>340</v>
      </c>
      <c r="C38" s="38">
        <v>341</v>
      </c>
      <c r="D38" s="43" t="s">
        <v>195</v>
      </c>
      <c r="E38" s="44">
        <v>1742910196</v>
      </c>
      <c r="F38" s="45"/>
    </row>
    <row r="39" spans="1:8" s="36" customFormat="1" ht="21.6" customHeight="1" x14ac:dyDescent="0.25">
      <c r="A39" s="37">
        <v>830</v>
      </c>
      <c r="B39" s="38">
        <v>340</v>
      </c>
      <c r="C39" s="38">
        <v>341</v>
      </c>
      <c r="D39" s="43" t="s">
        <v>190</v>
      </c>
      <c r="E39" s="44">
        <v>215963280</v>
      </c>
      <c r="F39" s="45"/>
      <c r="H39" s="42"/>
    </row>
    <row r="40" spans="1:8" s="36" customFormat="1" ht="21.6" customHeight="1" x14ac:dyDescent="0.25">
      <c r="A40" s="37">
        <v>830</v>
      </c>
      <c r="B40" s="38">
        <v>340</v>
      </c>
      <c r="C40" s="38">
        <v>362</v>
      </c>
      <c r="D40" s="43" t="s">
        <v>177</v>
      </c>
      <c r="E40" s="44">
        <v>25000000</v>
      </c>
      <c r="F40" s="45"/>
      <c r="H40" s="42"/>
    </row>
    <row r="41" spans="1:8" s="36" customFormat="1" ht="21.6" customHeight="1" x14ac:dyDescent="0.25">
      <c r="A41" s="37"/>
      <c r="B41" s="38"/>
      <c r="C41" s="38"/>
      <c r="D41" s="39" t="s">
        <v>127</v>
      </c>
      <c r="E41" s="40">
        <f>SUM(E42:E46)</f>
        <v>7978608124</v>
      </c>
      <c r="F41" s="41"/>
    </row>
    <row r="42" spans="1:8" s="36" customFormat="1" ht="21.6" customHeight="1" x14ac:dyDescent="0.25">
      <c r="A42" s="37">
        <v>831</v>
      </c>
      <c r="B42" s="37">
        <v>250</v>
      </c>
      <c r="C42" s="37">
        <v>341</v>
      </c>
      <c r="D42" s="43" t="s">
        <v>196</v>
      </c>
      <c r="E42" s="44">
        <v>4928259974</v>
      </c>
      <c r="F42" s="45"/>
    </row>
    <row r="43" spans="1:8" s="36" customFormat="1" ht="21.6" customHeight="1" x14ac:dyDescent="0.25">
      <c r="A43" s="37">
        <v>831</v>
      </c>
      <c r="B43" s="37">
        <v>332</v>
      </c>
      <c r="C43" s="37">
        <v>341</v>
      </c>
      <c r="D43" s="43" t="s">
        <v>167</v>
      </c>
      <c r="E43" s="44">
        <v>453200000</v>
      </c>
      <c r="F43" s="45"/>
    </row>
    <row r="44" spans="1:8" s="36" customFormat="1" ht="21.6" customHeight="1" x14ac:dyDescent="0.25">
      <c r="A44" s="37">
        <v>831</v>
      </c>
      <c r="B44" s="38">
        <v>340</v>
      </c>
      <c r="C44" s="38">
        <v>341</v>
      </c>
      <c r="D44" s="43" t="s">
        <v>132</v>
      </c>
      <c r="E44" s="44">
        <v>874032200</v>
      </c>
      <c r="F44" s="45"/>
      <c r="H44" s="42"/>
    </row>
    <row r="45" spans="1:8" s="36" customFormat="1" ht="21.6" customHeight="1" x14ac:dyDescent="0.25">
      <c r="A45" s="37">
        <v>831</v>
      </c>
      <c r="B45" s="38">
        <v>340</v>
      </c>
      <c r="C45" s="38">
        <v>341</v>
      </c>
      <c r="D45" s="43" t="s">
        <v>190</v>
      </c>
      <c r="E45" s="44">
        <v>202847200</v>
      </c>
      <c r="F45" s="45"/>
      <c r="H45" s="42"/>
    </row>
    <row r="46" spans="1:8" s="36" customFormat="1" ht="21.6" customHeight="1" x14ac:dyDescent="0.25">
      <c r="A46" s="37">
        <v>831</v>
      </c>
      <c r="B46" s="38">
        <v>340</v>
      </c>
      <c r="C46" s="38">
        <v>341</v>
      </c>
      <c r="D46" s="43" t="s">
        <v>197</v>
      </c>
      <c r="E46" s="44">
        <v>1520268750</v>
      </c>
      <c r="F46" s="45"/>
      <c r="H46" s="42"/>
    </row>
    <row r="47" spans="1:8" s="36" customFormat="1" ht="21.6" customHeight="1" x14ac:dyDescent="0.25">
      <c r="A47" s="37"/>
      <c r="B47" s="38"/>
      <c r="C47" s="38"/>
      <c r="D47" s="39" t="s">
        <v>128</v>
      </c>
      <c r="E47" s="40">
        <f>SUM(E48:E51)</f>
        <v>7220733840</v>
      </c>
      <c r="F47" s="41"/>
    </row>
    <row r="48" spans="1:8" s="36" customFormat="1" ht="21.6" customHeight="1" x14ac:dyDescent="0.25">
      <c r="A48" s="37">
        <v>832</v>
      </c>
      <c r="B48" s="37">
        <v>390</v>
      </c>
      <c r="C48" s="37">
        <v>398</v>
      </c>
      <c r="D48" s="43" t="s">
        <v>203</v>
      </c>
      <c r="E48" s="44">
        <v>6617500000</v>
      </c>
      <c r="F48" s="45"/>
    </row>
    <row r="49" spans="1:8" s="36" customFormat="1" ht="21.6" customHeight="1" x14ac:dyDescent="0.25">
      <c r="A49" s="37">
        <v>832</v>
      </c>
      <c r="B49" s="37">
        <v>390</v>
      </c>
      <c r="C49" s="37">
        <v>398</v>
      </c>
      <c r="D49" s="43" t="s">
        <v>198</v>
      </c>
      <c r="E49" s="44">
        <v>66175000</v>
      </c>
      <c r="F49" s="45"/>
    </row>
    <row r="50" spans="1:8" s="36" customFormat="1" ht="21.6" customHeight="1" x14ac:dyDescent="0.25">
      <c r="A50" s="37">
        <v>832</v>
      </c>
      <c r="B50" s="38">
        <v>340</v>
      </c>
      <c r="C50" s="38">
        <v>341</v>
      </c>
      <c r="D50" s="43" t="s">
        <v>132</v>
      </c>
      <c r="E50" s="44">
        <v>436136600</v>
      </c>
      <c r="F50" s="45"/>
    </row>
    <row r="51" spans="1:8" s="36" customFormat="1" ht="21.6" customHeight="1" x14ac:dyDescent="0.25">
      <c r="A51" s="37">
        <v>832</v>
      </c>
      <c r="B51" s="38">
        <v>340</v>
      </c>
      <c r="C51" s="38">
        <v>341</v>
      </c>
      <c r="D51" s="43" t="s">
        <v>190</v>
      </c>
      <c r="E51" s="44">
        <v>100922240</v>
      </c>
      <c r="F51" s="45"/>
    </row>
    <row r="52" spans="1:8" s="36" customFormat="1" ht="21.6" customHeight="1" x14ac:dyDescent="0.25">
      <c r="A52" s="37"/>
      <c r="B52" s="38"/>
      <c r="C52" s="38"/>
      <c r="D52" s="39" t="s">
        <v>129</v>
      </c>
      <c r="E52" s="40">
        <f>SUM(E53:E55)</f>
        <v>404250084</v>
      </c>
      <c r="F52" s="41"/>
    </row>
    <row r="53" spans="1:8" s="36" customFormat="1" ht="21.6" customHeight="1" x14ac:dyDescent="0.25">
      <c r="A53" s="37">
        <v>833</v>
      </c>
      <c r="B53" s="38">
        <v>340</v>
      </c>
      <c r="C53" s="38">
        <v>341</v>
      </c>
      <c r="D53" s="43" t="s">
        <v>132</v>
      </c>
      <c r="E53" s="44">
        <v>120035000</v>
      </c>
      <c r="F53" s="41"/>
    </row>
    <row r="54" spans="1:8" s="36" customFormat="1" ht="21.6" customHeight="1" x14ac:dyDescent="0.25">
      <c r="A54" s="37">
        <v>833</v>
      </c>
      <c r="B54" s="38">
        <v>340</v>
      </c>
      <c r="C54" s="38">
        <v>341</v>
      </c>
      <c r="D54" s="43" t="s">
        <v>199</v>
      </c>
      <c r="E54" s="44">
        <v>257089804</v>
      </c>
      <c r="F54" s="41"/>
    </row>
    <row r="55" spans="1:8" s="36" customFormat="1" ht="21.6" customHeight="1" x14ac:dyDescent="0.25">
      <c r="A55" s="37">
        <v>832</v>
      </c>
      <c r="B55" s="38">
        <v>340</v>
      </c>
      <c r="C55" s="38">
        <v>341</v>
      </c>
      <c r="D55" s="43" t="s">
        <v>190</v>
      </c>
      <c r="E55" s="44">
        <v>27125280</v>
      </c>
      <c r="F55" s="45"/>
    </row>
    <row r="56" spans="1:8" s="36" customFormat="1" ht="21.6" customHeight="1" x14ac:dyDescent="0.25">
      <c r="A56" s="91" t="s">
        <v>135</v>
      </c>
      <c r="B56" s="92"/>
      <c r="C56" s="92"/>
      <c r="D56" s="93"/>
      <c r="E56" s="40">
        <f>E23+E10</f>
        <v>25035515641</v>
      </c>
      <c r="F56" s="41"/>
      <c r="G56" s="42"/>
      <c r="H56" s="46"/>
    </row>
    <row r="57" spans="1:8" ht="36" customHeight="1" x14ac:dyDescent="0.25">
      <c r="A57" s="85" t="s">
        <v>202</v>
      </c>
      <c r="B57" s="85"/>
      <c r="C57" s="85"/>
      <c r="D57" s="85"/>
      <c r="E57" s="85"/>
      <c r="F57" s="49"/>
      <c r="G57" s="50"/>
    </row>
    <row r="58" spans="1:8" x14ac:dyDescent="0.25">
      <c r="A58" s="47"/>
      <c r="B58" s="47"/>
      <c r="C58" s="48"/>
      <c r="D58" s="48"/>
      <c r="E58" s="51"/>
      <c r="F58" s="51"/>
      <c r="G58" s="51"/>
    </row>
    <row r="59" spans="1:8" x14ac:dyDescent="0.25">
      <c r="A59" s="47"/>
      <c r="B59" s="47"/>
      <c r="C59" s="48"/>
      <c r="D59" s="48"/>
      <c r="E59" s="51"/>
      <c r="F59" s="51"/>
      <c r="G59" s="51"/>
    </row>
    <row r="60" spans="1:8" ht="15.95" customHeight="1" x14ac:dyDescent="0.25">
      <c r="A60" s="47"/>
      <c r="B60" s="47"/>
      <c r="C60" s="48"/>
      <c r="D60" s="48"/>
      <c r="E60" s="51"/>
      <c r="F60" s="51"/>
      <c r="G60" s="51"/>
    </row>
    <row r="61" spans="1:8" ht="12.95" customHeight="1" x14ac:dyDescent="0.25">
      <c r="A61" s="47"/>
      <c r="B61" s="47"/>
      <c r="C61" s="48"/>
      <c r="D61" s="48"/>
      <c r="E61" s="51"/>
      <c r="F61" s="51"/>
      <c r="G61" s="51"/>
    </row>
    <row r="62" spans="1:8" x14ac:dyDescent="0.25">
      <c r="A62" s="47"/>
      <c r="B62" s="47"/>
      <c r="C62" s="48"/>
      <c r="D62" s="48"/>
      <c r="E62" s="51"/>
      <c r="F62" s="51"/>
      <c r="G62" s="51"/>
    </row>
    <row r="63" spans="1:8" x14ac:dyDescent="0.25">
      <c r="A63" s="83"/>
      <c r="B63" s="83"/>
      <c r="C63" s="83"/>
      <c r="D63" s="84"/>
      <c r="E63" s="84"/>
      <c r="F63" s="49"/>
      <c r="G63" s="50"/>
    </row>
  </sheetData>
  <mergeCells count="8">
    <mergeCell ref="A63:C63"/>
    <mergeCell ref="D63:E63"/>
    <mergeCell ref="A57:E57"/>
    <mergeCell ref="A2:C2"/>
    <mergeCell ref="D2:E2"/>
    <mergeCell ref="A4:E4"/>
    <mergeCell ref="A5:E5"/>
    <mergeCell ref="A56:D56"/>
  </mergeCells>
  <pageMargins left="0" right="0" top="0.39370078740157483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2"/>
  <sheetViews>
    <sheetView workbookViewId="0">
      <selection activeCell="A2" sqref="A2:H2"/>
    </sheetView>
  </sheetViews>
  <sheetFormatPr defaultRowHeight="12.75" x14ac:dyDescent="0.2"/>
  <cols>
    <col min="1" max="6" width="9.140625" style="1"/>
    <col min="7" max="7" width="29.5703125" style="1" customWidth="1"/>
    <col min="8" max="8" width="26.710937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15"/>
      <c r="B1" s="115"/>
      <c r="C1" s="115"/>
      <c r="D1" s="115"/>
      <c r="E1" s="115"/>
      <c r="F1" s="115"/>
      <c r="G1" s="115"/>
      <c r="H1" s="115"/>
    </row>
    <row r="2" spans="1:8" ht="18.75" x14ac:dyDescent="0.3">
      <c r="A2" s="114" t="s">
        <v>187</v>
      </c>
      <c r="B2" s="114"/>
      <c r="C2" s="114"/>
      <c r="D2" s="114"/>
      <c r="E2" s="114"/>
      <c r="F2" s="114"/>
      <c r="G2" s="114"/>
      <c r="H2" s="114"/>
    </row>
    <row r="3" spans="1:8" ht="18.75" x14ac:dyDescent="0.3">
      <c r="A3" s="115" t="s">
        <v>65</v>
      </c>
      <c r="B3" s="115"/>
      <c r="C3" s="115"/>
      <c r="D3" s="115"/>
      <c r="E3" s="115"/>
      <c r="F3" s="115"/>
      <c r="G3" s="115"/>
      <c r="H3" s="115"/>
    </row>
    <row r="4" spans="1:8" ht="18.75" x14ac:dyDescent="0.3">
      <c r="A4" s="115" t="s">
        <v>7</v>
      </c>
      <c r="B4" s="115"/>
      <c r="C4" s="115"/>
      <c r="D4" s="115"/>
      <c r="E4" s="115"/>
      <c r="F4" s="115"/>
      <c r="G4" s="115"/>
      <c r="H4" s="115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16" t="s">
        <v>91</v>
      </c>
      <c r="B6" s="116"/>
      <c r="C6" s="116"/>
      <c r="D6" s="116"/>
      <c r="E6" s="116"/>
      <c r="F6" s="116"/>
      <c r="G6" s="116"/>
      <c r="H6" s="116"/>
    </row>
    <row r="7" spans="1:8" ht="20.25" x14ac:dyDescent="0.3">
      <c r="A7" s="116" t="s">
        <v>92</v>
      </c>
      <c r="B7" s="116"/>
      <c r="C7" s="116"/>
      <c r="D7" s="116"/>
      <c r="E7" s="116"/>
      <c r="F7" s="116"/>
      <c r="G7" s="116"/>
      <c r="H7" s="116"/>
    </row>
    <row r="8" spans="1:8" ht="18.75" x14ac:dyDescent="0.3">
      <c r="A8" s="114" t="s">
        <v>93</v>
      </c>
      <c r="B8" s="114"/>
      <c r="C8" s="114"/>
      <c r="D8" s="114"/>
      <c r="E8" s="114"/>
      <c r="F8" s="114"/>
      <c r="G8" s="114"/>
      <c r="H8" s="114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17" t="s">
        <v>1</v>
      </c>
      <c r="B10" s="117"/>
      <c r="C10" s="117"/>
      <c r="D10" s="117"/>
      <c r="E10" s="117"/>
      <c r="F10" s="117"/>
      <c r="G10" s="117"/>
      <c r="H10" s="9" t="s">
        <v>2</v>
      </c>
    </row>
    <row r="11" spans="1:8" ht="18.75" x14ac:dyDescent="0.3">
      <c r="A11" s="129" t="s">
        <v>69</v>
      </c>
      <c r="B11" s="129"/>
      <c r="C11" s="129"/>
      <c r="D11" s="129"/>
      <c r="E11" s="129"/>
      <c r="F11" s="129"/>
      <c r="G11" s="129"/>
      <c r="H11" s="5">
        <f>H14</f>
        <v>0</v>
      </c>
    </row>
    <row r="12" spans="1:8" ht="18.75" x14ac:dyDescent="0.3">
      <c r="A12" s="95" t="s">
        <v>70</v>
      </c>
      <c r="B12" s="95"/>
      <c r="C12" s="95"/>
      <c r="D12" s="95"/>
      <c r="E12" s="95"/>
      <c r="F12" s="95"/>
      <c r="G12" s="95"/>
      <c r="H12" s="6">
        <f>H13</f>
        <v>0</v>
      </c>
    </row>
    <row r="13" spans="1:8" ht="18.75" x14ac:dyDescent="0.3">
      <c r="A13" s="95" t="s">
        <v>71</v>
      </c>
      <c r="B13" s="95"/>
      <c r="C13" s="95"/>
      <c r="D13" s="95"/>
      <c r="E13" s="95"/>
      <c r="F13" s="95"/>
      <c r="G13" s="95"/>
      <c r="H13" s="6">
        <v>0</v>
      </c>
    </row>
    <row r="14" spans="1:8" ht="18.75" x14ac:dyDescent="0.3">
      <c r="A14" s="95" t="s">
        <v>72</v>
      </c>
      <c r="B14" s="95"/>
      <c r="C14" s="95"/>
      <c r="D14" s="95"/>
      <c r="E14" s="95"/>
      <c r="F14" s="95"/>
      <c r="G14" s="95"/>
      <c r="H14" s="5">
        <f>H15+H16</f>
        <v>0</v>
      </c>
    </row>
    <row r="15" spans="1:8" ht="18.75" x14ac:dyDescent="0.3">
      <c r="A15" s="95" t="s">
        <v>73</v>
      </c>
      <c r="B15" s="95"/>
      <c r="C15" s="95"/>
      <c r="D15" s="95"/>
      <c r="E15" s="95"/>
      <c r="F15" s="95"/>
      <c r="G15" s="95"/>
      <c r="H15" s="6">
        <f>H13*40%</f>
        <v>0</v>
      </c>
    </row>
    <row r="16" spans="1:8" ht="18.75" x14ac:dyDescent="0.3">
      <c r="A16" s="95" t="s">
        <v>74</v>
      </c>
      <c r="B16" s="95"/>
      <c r="C16" s="95"/>
      <c r="D16" s="95"/>
      <c r="E16" s="95"/>
      <c r="F16" s="95"/>
      <c r="G16" s="95"/>
      <c r="H16" s="6">
        <f>H13*60%</f>
        <v>0</v>
      </c>
    </row>
    <row r="17" spans="1:8" ht="18.75" x14ac:dyDescent="0.3">
      <c r="A17" s="129" t="s">
        <v>75</v>
      </c>
      <c r="B17" s="129"/>
      <c r="C17" s="129"/>
      <c r="D17" s="129"/>
      <c r="E17" s="129"/>
      <c r="F17" s="129"/>
      <c r="G17" s="129"/>
      <c r="H17" s="5">
        <f>H18+H27</f>
        <v>306605520</v>
      </c>
    </row>
    <row r="18" spans="1:8" ht="18.75" x14ac:dyDescent="0.3">
      <c r="A18" s="118" t="s">
        <v>76</v>
      </c>
      <c r="B18" s="118"/>
      <c r="C18" s="118"/>
      <c r="D18" s="118"/>
      <c r="E18" s="118"/>
      <c r="F18" s="118"/>
      <c r="G18" s="118"/>
      <c r="H18" s="5">
        <f>H19+H25</f>
        <v>0</v>
      </c>
    </row>
    <row r="19" spans="1:8" ht="19.5" x14ac:dyDescent="0.35">
      <c r="A19" s="130" t="s">
        <v>77</v>
      </c>
      <c r="B19" s="130"/>
      <c r="C19" s="130"/>
      <c r="D19" s="130"/>
      <c r="E19" s="130"/>
      <c r="F19" s="130"/>
      <c r="G19" s="130"/>
      <c r="H19" s="22">
        <f>H20</f>
        <v>0</v>
      </c>
    </row>
    <row r="20" spans="1:8" ht="18.75" x14ac:dyDescent="0.3">
      <c r="A20" s="96" t="s">
        <v>78</v>
      </c>
      <c r="B20" s="96"/>
      <c r="C20" s="96"/>
      <c r="D20" s="96"/>
      <c r="E20" s="96"/>
      <c r="F20" s="96"/>
      <c r="G20" s="96"/>
      <c r="H20" s="7">
        <f>SUM(H21:H24)</f>
        <v>0</v>
      </c>
    </row>
    <row r="21" spans="1:8" ht="18.75" x14ac:dyDescent="0.3">
      <c r="A21" s="100" t="s">
        <v>80</v>
      </c>
      <c r="B21" s="101"/>
      <c r="C21" s="101"/>
      <c r="D21" s="101"/>
      <c r="E21" s="101"/>
      <c r="F21" s="101"/>
      <c r="G21" s="102"/>
      <c r="H21" s="7">
        <v>0</v>
      </c>
    </row>
    <row r="22" spans="1:8" ht="18.75" x14ac:dyDescent="0.3">
      <c r="A22" s="100" t="s">
        <v>81</v>
      </c>
      <c r="B22" s="101"/>
      <c r="C22" s="101"/>
      <c r="D22" s="101"/>
      <c r="E22" s="101"/>
      <c r="F22" s="101"/>
      <c r="G22" s="102"/>
      <c r="H22" s="7">
        <v>0</v>
      </c>
    </row>
    <row r="23" spans="1:8" ht="18.75" x14ac:dyDescent="0.3">
      <c r="A23" s="100" t="s">
        <v>82</v>
      </c>
      <c r="B23" s="101"/>
      <c r="C23" s="101"/>
      <c r="D23" s="101"/>
      <c r="E23" s="101"/>
      <c r="F23" s="101"/>
      <c r="G23" s="102"/>
      <c r="H23" s="7">
        <v>0</v>
      </c>
    </row>
    <row r="24" spans="1:8" ht="18.75" x14ac:dyDescent="0.3">
      <c r="A24" s="100" t="s">
        <v>83</v>
      </c>
      <c r="B24" s="101"/>
      <c r="C24" s="101"/>
      <c r="D24" s="101"/>
      <c r="E24" s="101"/>
      <c r="F24" s="101"/>
      <c r="G24" s="102"/>
      <c r="H24" s="7">
        <v>0</v>
      </c>
    </row>
    <row r="25" spans="1:8" ht="19.5" x14ac:dyDescent="0.35">
      <c r="A25" s="130" t="s">
        <v>84</v>
      </c>
      <c r="B25" s="130"/>
      <c r="C25" s="130"/>
      <c r="D25" s="130"/>
      <c r="E25" s="130"/>
      <c r="F25" s="130"/>
      <c r="G25" s="130"/>
      <c r="H25" s="22">
        <f>H26</f>
        <v>0</v>
      </c>
    </row>
    <row r="26" spans="1:8" ht="18.75" x14ac:dyDescent="0.3">
      <c r="A26" s="100" t="s">
        <v>83</v>
      </c>
      <c r="B26" s="101"/>
      <c r="C26" s="101"/>
      <c r="D26" s="101"/>
      <c r="E26" s="101"/>
      <c r="F26" s="101"/>
      <c r="G26" s="102"/>
      <c r="H26" s="7">
        <v>0</v>
      </c>
    </row>
    <row r="27" spans="1:8" ht="18.75" x14ac:dyDescent="0.3">
      <c r="A27" s="135" t="s">
        <v>86</v>
      </c>
      <c r="B27" s="135"/>
      <c r="C27" s="135"/>
      <c r="D27" s="135"/>
      <c r="E27" s="135"/>
      <c r="F27" s="135"/>
      <c r="G27" s="135"/>
      <c r="H27" s="8">
        <f>SUM(H28:H32)</f>
        <v>306605520</v>
      </c>
    </row>
    <row r="28" spans="1:8" ht="18.75" x14ac:dyDescent="0.3">
      <c r="A28" s="111" t="s">
        <v>87</v>
      </c>
      <c r="B28" s="111"/>
      <c r="C28" s="111"/>
      <c r="D28" s="111"/>
      <c r="E28" s="111"/>
      <c r="F28" s="111"/>
      <c r="G28" s="111"/>
      <c r="H28" s="7">
        <v>0</v>
      </c>
    </row>
    <row r="29" spans="1:8" ht="18.75" x14ac:dyDescent="0.3">
      <c r="A29" s="111" t="s">
        <v>88</v>
      </c>
      <c r="B29" s="111"/>
      <c r="C29" s="111"/>
      <c r="D29" s="111"/>
      <c r="E29" s="111"/>
      <c r="F29" s="111"/>
      <c r="G29" s="111"/>
      <c r="H29" s="7">
        <v>0</v>
      </c>
    </row>
    <row r="30" spans="1:8" ht="18.75" x14ac:dyDescent="0.3">
      <c r="A30" s="96" t="s">
        <v>89</v>
      </c>
      <c r="B30" s="96"/>
      <c r="C30" s="96"/>
      <c r="D30" s="96"/>
      <c r="E30" s="96"/>
      <c r="F30" s="96"/>
      <c r="G30" s="96"/>
      <c r="H30" s="7">
        <v>0</v>
      </c>
    </row>
    <row r="31" spans="1:8" ht="18.75" x14ac:dyDescent="0.3">
      <c r="A31" s="96" t="s">
        <v>90</v>
      </c>
      <c r="B31" s="96"/>
      <c r="C31" s="96"/>
      <c r="D31" s="96"/>
      <c r="E31" s="96"/>
      <c r="F31" s="96"/>
      <c r="G31" s="96"/>
      <c r="H31" s="7">
        <v>0</v>
      </c>
    </row>
    <row r="32" spans="1:8" ht="18.75" x14ac:dyDescent="0.3">
      <c r="A32" s="96" t="s">
        <v>152</v>
      </c>
      <c r="B32" s="96"/>
      <c r="C32" s="96"/>
      <c r="D32" s="96"/>
      <c r="E32" s="96"/>
      <c r="F32" s="96"/>
      <c r="G32" s="96"/>
      <c r="H32" s="7">
        <v>306605520</v>
      </c>
    </row>
  </sheetData>
  <mergeCells count="30">
    <mergeCell ref="A27:G27"/>
    <mergeCell ref="A28:G28"/>
    <mergeCell ref="A29:G29"/>
    <mergeCell ref="A30:G30"/>
    <mergeCell ref="A32:G32"/>
    <mergeCell ref="A31:G31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</mergeCells>
  <pageMargins left="0" right="0" top="0.25" bottom="0.2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0"/>
  <sheetViews>
    <sheetView workbookViewId="0">
      <selection activeCell="A2" sqref="A2:H2"/>
    </sheetView>
  </sheetViews>
  <sheetFormatPr defaultRowHeight="12.75" x14ac:dyDescent="0.2"/>
  <cols>
    <col min="1" max="6" width="9.140625" style="1"/>
    <col min="7" max="7" width="33" style="1" customWidth="1"/>
    <col min="8" max="8" width="23.8554687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15"/>
      <c r="B1" s="115"/>
      <c r="C1" s="115"/>
      <c r="D1" s="115"/>
      <c r="E1" s="115"/>
      <c r="F1" s="115"/>
      <c r="G1" s="115"/>
      <c r="H1" s="115"/>
    </row>
    <row r="2" spans="1:8" ht="18.75" x14ac:dyDescent="0.3">
      <c r="A2" s="114" t="s">
        <v>187</v>
      </c>
      <c r="B2" s="114"/>
      <c r="C2" s="114"/>
      <c r="D2" s="114"/>
      <c r="E2" s="114"/>
      <c r="F2" s="114"/>
      <c r="G2" s="114"/>
      <c r="H2" s="114"/>
    </row>
    <row r="3" spans="1:8" ht="18.75" x14ac:dyDescent="0.3">
      <c r="A3" s="115" t="s">
        <v>188</v>
      </c>
      <c r="B3" s="115"/>
      <c r="C3" s="115"/>
      <c r="D3" s="115"/>
      <c r="E3" s="115"/>
      <c r="F3" s="115"/>
      <c r="G3" s="115"/>
      <c r="H3" s="115"/>
    </row>
    <row r="4" spans="1:8" ht="18.75" x14ac:dyDescent="0.3">
      <c r="A4" s="115" t="s">
        <v>7</v>
      </c>
      <c r="B4" s="115"/>
      <c r="C4" s="115"/>
      <c r="D4" s="115"/>
      <c r="E4" s="115"/>
      <c r="F4" s="115"/>
      <c r="G4" s="115"/>
      <c r="H4" s="115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16" t="s">
        <v>94</v>
      </c>
      <c r="B6" s="116"/>
      <c r="C6" s="116"/>
      <c r="D6" s="116"/>
      <c r="E6" s="116"/>
      <c r="F6" s="116"/>
      <c r="G6" s="116"/>
      <c r="H6" s="116"/>
    </row>
    <row r="7" spans="1:8" ht="20.25" x14ac:dyDescent="0.3">
      <c r="A7" s="116" t="s">
        <v>95</v>
      </c>
      <c r="B7" s="116"/>
      <c r="C7" s="116"/>
      <c r="D7" s="116"/>
      <c r="E7" s="116"/>
      <c r="F7" s="116"/>
      <c r="G7" s="116"/>
      <c r="H7" s="116"/>
    </row>
    <row r="8" spans="1:8" ht="18.75" x14ac:dyDescent="0.3">
      <c r="A8" s="114" t="s">
        <v>93</v>
      </c>
      <c r="B8" s="114"/>
      <c r="C8" s="114"/>
      <c r="D8" s="114"/>
      <c r="E8" s="114"/>
      <c r="F8" s="114"/>
      <c r="G8" s="114"/>
      <c r="H8" s="114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17" t="s">
        <v>1</v>
      </c>
      <c r="B10" s="117"/>
      <c r="C10" s="117"/>
      <c r="D10" s="117"/>
      <c r="E10" s="117"/>
      <c r="F10" s="117"/>
      <c r="G10" s="117"/>
      <c r="H10" s="9" t="s">
        <v>2</v>
      </c>
    </row>
    <row r="11" spans="1:8" ht="18.75" x14ac:dyDescent="0.3">
      <c r="A11" s="129" t="s">
        <v>69</v>
      </c>
      <c r="B11" s="129"/>
      <c r="C11" s="129"/>
      <c r="D11" s="129"/>
      <c r="E11" s="129"/>
      <c r="F11" s="129"/>
      <c r="G11" s="129"/>
      <c r="H11" s="5">
        <f>H14</f>
        <v>0</v>
      </c>
    </row>
    <row r="12" spans="1:8" ht="18.75" x14ac:dyDescent="0.3">
      <c r="A12" s="95" t="s">
        <v>70</v>
      </c>
      <c r="B12" s="95"/>
      <c r="C12" s="95"/>
      <c r="D12" s="95"/>
      <c r="E12" s="95"/>
      <c r="F12" s="95"/>
      <c r="G12" s="95"/>
      <c r="H12" s="6">
        <f>H13</f>
        <v>0</v>
      </c>
    </row>
    <row r="13" spans="1:8" ht="18.75" x14ac:dyDescent="0.3">
      <c r="A13" s="95" t="s">
        <v>71</v>
      </c>
      <c r="B13" s="95"/>
      <c r="C13" s="95"/>
      <c r="D13" s="95"/>
      <c r="E13" s="95"/>
      <c r="F13" s="95"/>
      <c r="G13" s="95"/>
      <c r="H13" s="6">
        <v>0</v>
      </c>
    </row>
    <row r="14" spans="1:8" ht="18.75" x14ac:dyDescent="0.3">
      <c r="A14" s="95" t="s">
        <v>72</v>
      </c>
      <c r="B14" s="95"/>
      <c r="C14" s="95"/>
      <c r="D14" s="95"/>
      <c r="E14" s="95"/>
      <c r="F14" s="95"/>
      <c r="G14" s="95"/>
      <c r="H14" s="5">
        <f>H15+H16</f>
        <v>0</v>
      </c>
    </row>
    <row r="15" spans="1:8" ht="18.75" x14ac:dyDescent="0.3">
      <c r="A15" s="95" t="s">
        <v>73</v>
      </c>
      <c r="B15" s="95"/>
      <c r="C15" s="95"/>
      <c r="D15" s="95"/>
      <c r="E15" s="95"/>
      <c r="F15" s="95"/>
      <c r="G15" s="95"/>
      <c r="H15" s="6">
        <f>H13*40%</f>
        <v>0</v>
      </c>
    </row>
    <row r="16" spans="1:8" ht="18.75" x14ac:dyDescent="0.3">
      <c r="A16" s="95" t="s">
        <v>74</v>
      </c>
      <c r="B16" s="95"/>
      <c r="C16" s="95"/>
      <c r="D16" s="95"/>
      <c r="E16" s="95"/>
      <c r="F16" s="95"/>
      <c r="G16" s="95"/>
      <c r="H16" s="6">
        <f>H13*60%</f>
        <v>0</v>
      </c>
    </row>
    <row r="17" spans="1:8" ht="18.75" x14ac:dyDescent="0.3">
      <c r="A17" s="129" t="s">
        <v>75</v>
      </c>
      <c r="B17" s="129"/>
      <c r="C17" s="129"/>
      <c r="D17" s="129"/>
      <c r="E17" s="129"/>
      <c r="F17" s="129"/>
      <c r="G17" s="129"/>
      <c r="H17" s="5">
        <f>H18+H27</f>
        <v>330501600</v>
      </c>
    </row>
    <row r="18" spans="1:8" ht="18.75" x14ac:dyDescent="0.3">
      <c r="A18" s="118" t="s">
        <v>76</v>
      </c>
      <c r="B18" s="118"/>
      <c r="C18" s="118"/>
      <c r="D18" s="118"/>
      <c r="E18" s="118"/>
      <c r="F18" s="118"/>
      <c r="G18" s="118"/>
      <c r="H18" s="5">
        <f>H19+H25</f>
        <v>0</v>
      </c>
    </row>
    <row r="19" spans="1:8" ht="19.5" x14ac:dyDescent="0.35">
      <c r="A19" s="130" t="s">
        <v>77</v>
      </c>
      <c r="B19" s="130"/>
      <c r="C19" s="130"/>
      <c r="D19" s="130"/>
      <c r="E19" s="130"/>
      <c r="F19" s="130"/>
      <c r="G19" s="130"/>
      <c r="H19" s="22">
        <f>H20</f>
        <v>0</v>
      </c>
    </row>
    <row r="20" spans="1:8" ht="18.75" x14ac:dyDescent="0.3">
      <c r="A20" s="96" t="s">
        <v>78</v>
      </c>
      <c r="B20" s="96"/>
      <c r="C20" s="96"/>
      <c r="D20" s="96"/>
      <c r="E20" s="96"/>
      <c r="F20" s="96"/>
      <c r="G20" s="96"/>
      <c r="H20" s="7">
        <f>SUM(H21:H24)</f>
        <v>0</v>
      </c>
    </row>
    <row r="21" spans="1:8" ht="18.75" x14ac:dyDescent="0.3">
      <c r="A21" s="100" t="s">
        <v>80</v>
      </c>
      <c r="B21" s="101"/>
      <c r="C21" s="101"/>
      <c r="D21" s="101"/>
      <c r="E21" s="101"/>
      <c r="F21" s="101"/>
      <c r="G21" s="102"/>
      <c r="H21" s="7">
        <v>0</v>
      </c>
    </row>
    <row r="22" spans="1:8" ht="18.75" x14ac:dyDescent="0.3">
      <c r="A22" s="100" t="s">
        <v>81</v>
      </c>
      <c r="B22" s="101"/>
      <c r="C22" s="101"/>
      <c r="D22" s="101"/>
      <c r="E22" s="101"/>
      <c r="F22" s="101"/>
      <c r="G22" s="102"/>
      <c r="H22" s="7">
        <v>0</v>
      </c>
    </row>
    <row r="23" spans="1:8" ht="18.75" x14ac:dyDescent="0.3">
      <c r="A23" s="100" t="s">
        <v>82</v>
      </c>
      <c r="B23" s="101"/>
      <c r="C23" s="101"/>
      <c r="D23" s="101"/>
      <c r="E23" s="101"/>
      <c r="F23" s="101"/>
      <c r="G23" s="102"/>
      <c r="H23" s="7">
        <v>0</v>
      </c>
    </row>
    <row r="24" spans="1:8" ht="18.75" x14ac:dyDescent="0.3">
      <c r="A24" s="100" t="s">
        <v>83</v>
      </c>
      <c r="B24" s="101"/>
      <c r="C24" s="101"/>
      <c r="D24" s="101"/>
      <c r="E24" s="101"/>
      <c r="F24" s="101"/>
      <c r="G24" s="102"/>
      <c r="H24" s="7">
        <v>0</v>
      </c>
    </row>
    <row r="25" spans="1:8" ht="19.5" x14ac:dyDescent="0.35">
      <c r="A25" s="130" t="s">
        <v>84</v>
      </c>
      <c r="B25" s="130"/>
      <c r="C25" s="130"/>
      <c r="D25" s="130"/>
      <c r="E25" s="130"/>
      <c r="F25" s="130"/>
      <c r="G25" s="130"/>
      <c r="H25" s="22">
        <f>H26</f>
        <v>0</v>
      </c>
    </row>
    <row r="26" spans="1:8" ht="18.75" x14ac:dyDescent="0.3">
      <c r="A26" s="100" t="s">
        <v>83</v>
      </c>
      <c r="B26" s="101"/>
      <c r="C26" s="101"/>
      <c r="D26" s="101"/>
      <c r="E26" s="101"/>
      <c r="F26" s="101"/>
      <c r="G26" s="102"/>
      <c r="H26" s="7">
        <v>0</v>
      </c>
    </row>
    <row r="27" spans="1:8" ht="18.75" x14ac:dyDescent="0.3">
      <c r="A27" s="135" t="s">
        <v>86</v>
      </c>
      <c r="B27" s="135"/>
      <c r="C27" s="135"/>
      <c r="D27" s="135"/>
      <c r="E27" s="135"/>
      <c r="F27" s="135"/>
      <c r="G27" s="135"/>
      <c r="H27" s="8">
        <f>SUM(H28:H32)</f>
        <v>330501600</v>
      </c>
    </row>
    <row r="28" spans="1:8" ht="18.75" x14ac:dyDescent="0.3">
      <c r="A28" s="111" t="s">
        <v>87</v>
      </c>
      <c r="B28" s="111"/>
      <c r="C28" s="111"/>
      <c r="D28" s="111"/>
      <c r="E28" s="111"/>
      <c r="F28" s="111"/>
      <c r="G28" s="111"/>
      <c r="H28" s="7">
        <v>0</v>
      </c>
    </row>
    <row r="29" spans="1:8" ht="18.75" x14ac:dyDescent="0.3">
      <c r="A29" s="111" t="s">
        <v>88</v>
      </c>
      <c r="B29" s="111"/>
      <c r="C29" s="111"/>
      <c r="D29" s="111"/>
      <c r="E29" s="111"/>
      <c r="F29" s="111"/>
      <c r="G29" s="111"/>
      <c r="H29" s="7">
        <v>0</v>
      </c>
    </row>
    <row r="30" spans="1:8" ht="18.75" x14ac:dyDescent="0.3">
      <c r="A30" s="96" t="s">
        <v>89</v>
      </c>
      <c r="B30" s="96"/>
      <c r="C30" s="96"/>
      <c r="D30" s="96"/>
      <c r="E30" s="96"/>
      <c r="F30" s="96"/>
      <c r="G30" s="96"/>
      <c r="H30" s="7">
        <v>0</v>
      </c>
    </row>
    <row r="31" spans="1:8" ht="18.75" x14ac:dyDescent="0.3">
      <c r="A31" s="96" t="s">
        <v>90</v>
      </c>
      <c r="B31" s="96"/>
      <c r="C31" s="96"/>
      <c r="D31" s="96"/>
      <c r="E31" s="96"/>
      <c r="F31" s="96"/>
      <c r="G31" s="96"/>
      <c r="H31" s="7">
        <v>0</v>
      </c>
    </row>
    <row r="32" spans="1:8" ht="18.75" x14ac:dyDescent="0.3">
      <c r="A32" s="96" t="s">
        <v>152</v>
      </c>
      <c r="B32" s="96"/>
      <c r="C32" s="96"/>
      <c r="D32" s="96"/>
      <c r="E32" s="96"/>
      <c r="F32" s="96"/>
      <c r="G32" s="96"/>
      <c r="H32" s="7">
        <v>330501600</v>
      </c>
    </row>
    <row r="33" spans="1:8" ht="18.75" x14ac:dyDescent="0.3">
      <c r="A33" s="136"/>
      <c r="B33" s="136"/>
      <c r="C33" s="136"/>
      <c r="D33" s="136"/>
      <c r="E33" s="136"/>
      <c r="F33" s="136"/>
      <c r="G33" s="136"/>
    </row>
    <row r="34" spans="1:8" ht="18.75" x14ac:dyDescent="0.3">
      <c r="A34" s="136"/>
      <c r="B34" s="136"/>
      <c r="C34" s="136"/>
      <c r="D34" s="136"/>
      <c r="E34" s="136"/>
      <c r="F34" s="136"/>
      <c r="G34" s="136"/>
      <c r="H34" s="136"/>
    </row>
    <row r="35" spans="1:8" ht="18.75" x14ac:dyDescent="0.3">
      <c r="A35" s="136"/>
      <c r="B35" s="136"/>
      <c r="C35" s="136"/>
      <c r="D35" s="136"/>
      <c r="E35" s="136"/>
      <c r="F35" s="136"/>
      <c r="G35" s="136"/>
    </row>
    <row r="36" spans="1:8" ht="18.75" x14ac:dyDescent="0.3">
      <c r="A36" s="136"/>
      <c r="B36" s="136"/>
      <c r="C36" s="136"/>
      <c r="D36" s="136"/>
      <c r="E36" s="136"/>
      <c r="F36" s="136"/>
      <c r="G36" s="136"/>
    </row>
    <row r="37" spans="1:8" ht="18.75" x14ac:dyDescent="0.3">
      <c r="A37" s="136"/>
      <c r="B37" s="136"/>
      <c r="C37" s="136"/>
      <c r="D37" s="136"/>
      <c r="E37" s="136"/>
      <c r="F37" s="136"/>
      <c r="G37" s="136"/>
    </row>
    <row r="38" spans="1:8" x14ac:dyDescent="0.2">
      <c r="A38" s="137"/>
      <c r="B38" s="137"/>
      <c r="C38" s="137"/>
      <c r="D38" s="137"/>
      <c r="E38" s="137"/>
      <c r="F38" s="137"/>
      <c r="G38" s="137"/>
    </row>
    <row r="39" spans="1:8" x14ac:dyDescent="0.2">
      <c r="A39" s="137"/>
      <c r="B39" s="137"/>
      <c r="C39" s="137"/>
      <c r="D39" s="137"/>
      <c r="E39" s="137"/>
      <c r="F39" s="137"/>
      <c r="G39" s="137"/>
    </row>
    <row r="40" spans="1:8" x14ac:dyDescent="0.2">
      <c r="A40" s="137"/>
      <c r="B40" s="137"/>
      <c r="C40" s="137"/>
      <c r="D40" s="137"/>
      <c r="E40" s="137"/>
      <c r="F40" s="137"/>
      <c r="G40" s="137"/>
    </row>
  </sheetData>
  <mergeCells count="38">
    <mergeCell ref="A40:G40"/>
    <mergeCell ref="A34:H34"/>
    <mergeCell ref="A35:G35"/>
    <mergeCell ref="A36:G36"/>
    <mergeCell ref="A37:G37"/>
    <mergeCell ref="A38:G38"/>
    <mergeCell ref="A39:G39"/>
    <mergeCell ref="A17:G17"/>
    <mergeCell ref="A18:G18"/>
    <mergeCell ref="A19:G19"/>
    <mergeCell ref="A33:G33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2:G32"/>
    <mergeCell ref="A7:H7"/>
    <mergeCell ref="A31:G31"/>
    <mergeCell ref="A1:H1"/>
    <mergeCell ref="A2:H2"/>
    <mergeCell ref="A3:H3"/>
    <mergeCell ref="A4:H4"/>
    <mergeCell ref="A6:H6"/>
    <mergeCell ref="A20:G20"/>
    <mergeCell ref="A8:H8"/>
    <mergeCell ref="A10:G10"/>
    <mergeCell ref="A11:G11"/>
    <mergeCell ref="A12:G12"/>
    <mergeCell ref="A13:G13"/>
    <mergeCell ref="A14:G14"/>
    <mergeCell ref="A15:G15"/>
    <mergeCell ref="A16:G16"/>
  </mergeCells>
  <pageMargins left="0" right="0" top="0.25" bottom="0.2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7"/>
  <sheetViews>
    <sheetView workbookViewId="0">
      <selection activeCell="A2" sqref="A2:H2"/>
    </sheetView>
  </sheetViews>
  <sheetFormatPr defaultRowHeight="12.75" x14ac:dyDescent="0.2"/>
  <cols>
    <col min="1" max="6" width="9.140625" style="1"/>
    <col min="7" max="7" width="28.85546875" style="1" customWidth="1"/>
    <col min="8" max="8" width="27.1406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15"/>
      <c r="B1" s="115"/>
      <c r="C1" s="115"/>
      <c r="D1" s="115"/>
      <c r="E1" s="115"/>
      <c r="F1" s="115"/>
      <c r="G1" s="115"/>
      <c r="H1" s="115"/>
    </row>
    <row r="2" spans="1:8" ht="18.75" x14ac:dyDescent="0.3">
      <c r="A2" s="114" t="s">
        <v>187</v>
      </c>
      <c r="B2" s="114"/>
      <c r="C2" s="114"/>
      <c r="D2" s="114"/>
      <c r="E2" s="114"/>
      <c r="F2" s="114"/>
      <c r="G2" s="114"/>
      <c r="H2" s="114"/>
    </row>
    <row r="3" spans="1:8" ht="18.75" x14ac:dyDescent="0.3">
      <c r="A3" s="115" t="s">
        <v>151</v>
      </c>
      <c r="B3" s="115"/>
      <c r="C3" s="115"/>
      <c r="D3" s="115"/>
      <c r="E3" s="115"/>
      <c r="F3" s="115"/>
      <c r="G3" s="115"/>
      <c r="H3" s="115"/>
    </row>
    <row r="4" spans="1:8" ht="18.75" x14ac:dyDescent="0.3">
      <c r="A4" s="115" t="s">
        <v>7</v>
      </c>
      <c r="B4" s="115"/>
      <c r="C4" s="115"/>
      <c r="D4" s="115"/>
      <c r="E4" s="115"/>
      <c r="F4" s="115"/>
      <c r="G4" s="115"/>
      <c r="H4" s="115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16" t="s">
        <v>96</v>
      </c>
      <c r="B6" s="116"/>
      <c r="C6" s="116"/>
      <c r="D6" s="116"/>
      <c r="E6" s="116"/>
      <c r="F6" s="116"/>
      <c r="G6" s="116"/>
      <c r="H6" s="116"/>
    </row>
    <row r="7" spans="1:8" ht="20.25" x14ac:dyDescent="0.3">
      <c r="A7" s="116" t="s">
        <v>97</v>
      </c>
      <c r="B7" s="116"/>
      <c r="C7" s="116"/>
      <c r="D7" s="116"/>
      <c r="E7" s="116"/>
      <c r="F7" s="116"/>
      <c r="G7" s="116"/>
      <c r="H7" s="116"/>
    </row>
    <row r="8" spans="1:8" ht="18.75" x14ac:dyDescent="0.3">
      <c r="A8" s="114" t="s">
        <v>93</v>
      </c>
      <c r="B8" s="114"/>
      <c r="C8" s="114"/>
      <c r="D8" s="114"/>
      <c r="E8" s="114"/>
      <c r="F8" s="114"/>
      <c r="G8" s="114"/>
      <c r="H8" s="114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17" t="s">
        <v>1</v>
      </c>
      <c r="B10" s="117"/>
      <c r="C10" s="117"/>
      <c r="D10" s="117"/>
      <c r="E10" s="117"/>
      <c r="F10" s="117"/>
      <c r="G10" s="117"/>
      <c r="H10" s="9" t="s">
        <v>2</v>
      </c>
    </row>
    <row r="11" spans="1:8" ht="18.75" x14ac:dyDescent="0.3">
      <c r="A11" s="129" t="s">
        <v>69</v>
      </c>
      <c r="B11" s="129"/>
      <c r="C11" s="129"/>
      <c r="D11" s="129"/>
      <c r="E11" s="129"/>
      <c r="F11" s="129"/>
      <c r="G11" s="129"/>
      <c r="H11" s="5">
        <f>H14</f>
        <v>0</v>
      </c>
    </row>
    <row r="12" spans="1:8" ht="18.75" x14ac:dyDescent="0.3">
      <c r="A12" s="95" t="s">
        <v>70</v>
      </c>
      <c r="B12" s="95"/>
      <c r="C12" s="95"/>
      <c r="D12" s="95"/>
      <c r="E12" s="95"/>
      <c r="F12" s="95"/>
      <c r="G12" s="95"/>
      <c r="H12" s="6">
        <f>H13</f>
        <v>0</v>
      </c>
    </row>
    <row r="13" spans="1:8" ht="18.75" x14ac:dyDescent="0.3">
      <c r="A13" s="95" t="s">
        <v>71</v>
      </c>
      <c r="B13" s="95"/>
      <c r="C13" s="95"/>
      <c r="D13" s="95"/>
      <c r="E13" s="95"/>
      <c r="F13" s="95"/>
      <c r="G13" s="95"/>
      <c r="H13" s="6">
        <v>0</v>
      </c>
    </row>
    <row r="14" spans="1:8" ht="18.75" x14ac:dyDescent="0.3">
      <c r="A14" s="95" t="s">
        <v>72</v>
      </c>
      <c r="B14" s="95"/>
      <c r="C14" s="95"/>
      <c r="D14" s="95"/>
      <c r="E14" s="95"/>
      <c r="F14" s="95"/>
      <c r="G14" s="95"/>
      <c r="H14" s="5">
        <f>H15+H16</f>
        <v>0</v>
      </c>
    </row>
    <row r="15" spans="1:8" ht="18.75" x14ac:dyDescent="0.3">
      <c r="A15" s="95" t="s">
        <v>73</v>
      </c>
      <c r="B15" s="95"/>
      <c r="C15" s="95"/>
      <c r="D15" s="95"/>
      <c r="E15" s="95"/>
      <c r="F15" s="95"/>
      <c r="G15" s="95"/>
      <c r="H15" s="6">
        <f>H13*40%</f>
        <v>0</v>
      </c>
    </row>
    <row r="16" spans="1:8" ht="18.75" x14ac:dyDescent="0.3">
      <c r="A16" s="95" t="s">
        <v>74</v>
      </c>
      <c r="B16" s="95"/>
      <c r="C16" s="95"/>
      <c r="D16" s="95"/>
      <c r="E16" s="95"/>
      <c r="F16" s="95"/>
      <c r="G16" s="95"/>
      <c r="H16" s="6">
        <f>H13*60%</f>
        <v>0</v>
      </c>
    </row>
    <row r="17" spans="1:8" ht="18.75" x14ac:dyDescent="0.3">
      <c r="A17" s="129" t="s">
        <v>75</v>
      </c>
      <c r="B17" s="129"/>
      <c r="C17" s="129"/>
      <c r="D17" s="129"/>
      <c r="E17" s="129"/>
      <c r="F17" s="129"/>
      <c r="G17" s="129"/>
      <c r="H17" s="5">
        <f>H18+H27</f>
        <v>1295583120</v>
      </c>
    </row>
    <row r="18" spans="1:8" ht="18.75" x14ac:dyDescent="0.3">
      <c r="A18" s="118" t="s">
        <v>76</v>
      </c>
      <c r="B18" s="118"/>
      <c r="C18" s="118"/>
      <c r="D18" s="118"/>
      <c r="E18" s="118"/>
      <c r="F18" s="118"/>
      <c r="G18" s="118"/>
      <c r="H18" s="5">
        <f>H19+H25</f>
        <v>0</v>
      </c>
    </row>
    <row r="19" spans="1:8" ht="19.5" x14ac:dyDescent="0.35">
      <c r="A19" s="130" t="s">
        <v>77</v>
      </c>
      <c r="B19" s="130"/>
      <c r="C19" s="130"/>
      <c r="D19" s="130"/>
      <c r="E19" s="130"/>
      <c r="F19" s="130"/>
      <c r="G19" s="130"/>
      <c r="H19" s="22">
        <f>H20</f>
        <v>0</v>
      </c>
    </row>
    <row r="20" spans="1:8" ht="18.75" x14ac:dyDescent="0.3">
      <c r="A20" s="96" t="s">
        <v>78</v>
      </c>
      <c r="B20" s="96"/>
      <c r="C20" s="96"/>
      <c r="D20" s="96"/>
      <c r="E20" s="96"/>
      <c r="F20" s="96"/>
      <c r="G20" s="96"/>
      <c r="H20" s="7">
        <f>SUM(H21:H24)</f>
        <v>0</v>
      </c>
    </row>
    <row r="21" spans="1:8" ht="18.75" x14ac:dyDescent="0.3">
      <c r="A21" s="100" t="s">
        <v>80</v>
      </c>
      <c r="B21" s="101"/>
      <c r="C21" s="101"/>
      <c r="D21" s="101"/>
      <c r="E21" s="101"/>
      <c r="F21" s="101"/>
      <c r="G21" s="102"/>
      <c r="H21" s="7">
        <v>0</v>
      </c>
    </row>
    <row r="22" spans="1:8" ht="18.75" x14ac:dyDescent="0.3">
      <c r="A22" s="100" t="s">
        <v>81</v>
      </c>
      <c r="B22" s="101"/>
      <c r="C22" s="101"/>
      <c r="D22" s="101"/>
      <c r="E22" s="101"/>
      <c r="F22" s="101"/>
      <c r="G22" s="102"/>
      <c r="H22" s="7">
        <v>0</v>
      </c>
    </row>
    <row r="23" spans="1:8" ht="18.75" x14ac:dyDescent="0.3">
      <c r="A23" s="100" t="s">
        <v>82</v>
      </c>
      <c r="B23" s="101"/>
      <c r="C23" s="101"/>
      <c r="D23" s="101"/>
      <c r="E23" s="101"/>
      <c r="F23" s="101"/>
      <c r="G23" s="102"/>
      <c r="H23" s="7">
        <v>0</v>
      </c>
    </row>
    <row r="24" spans="1:8" ht="18.75" x14ac:dyDescent="0.3">
      <c r="A24" s="100" t="s">
        <v>83</v>
      </c>
      <c r="B24" s="101"/>
      <c r="C24" s="101"/>
      <c r="D24" s="101"/>
      <c r="E24" s="101"/>
      <c r="F24" s="101"/>
      <c r="G24" s="102"/>
      <c r="H24" s="7">
        <v>0</v>
      </c>
    </row>
    <row r="25" spans="1:8" ht="19.5" x14ac:dyDescent="0.35">
      <c r="A25" s="130" t="s">
        <v>84</v>
      </c>
      <c r="B25" s="130"/>
      <c r="C25" s="130"/>
      <c r="D25" s="130"/>
      <c r="E25" s="130"/>
      <c r="F25" s="130"/>
      <c r="G25" s="130"/>
      <c r="H25" s="22">
        <f>H26</f>
        <v>0</v>
      </c>
    </row>
    <row r="26" spans="1:8" ht="18.75" x14ac:dyDescent="0.3">
      <c r="A26" s="100" t="s">
        <v>83</v>
      </c>
      <c r="B26" s="101"/>
      <c r="C26" s="101"/>
      <c r="D26" s="101"/>
      <c r="E26" s="101"/>
      <c r="F26" s="101"/>
      <c r="G26" s="102"/>
      <c r="H26" s="7">
        <v>0</v>
      </c>
    </row>
    <row r="27" spans="1:8" ht="18.75" x14ac:dyDescent="0.3">
      <c r="A27" s="135" t="s">
        <v>86</v>
      </c>
      <c r="B27" s="135"/>
      <c r="C27" s="135"/>
      <c r="D27" s="135"/>
      <c r="E27" s="135"/>
      <c r="F27" s="135"/>
      <c r="G27" s="135"/>
      <c r="H27" s="8">
        <f>SUM(H28:H32)</f>
        <v>1295583120</v>
      </c>
    </row>
    <row r="28" spans="1:8" ht="18.75" x14ac:dyDescent="0.3">
      <c r="A28" s="111" t="s">
        <v>87</v>
      </c>
      <c r="B28" s="111"/>
      <c r="C28" s="111"/>
      <c r="D28" s="111"/>
      <c r="E28" s="111"/>
      <c r="F28" s="111"/>
      <c r="G28" s="111"/>
      <c r="H28" s="7">
        <v>0</v>
      </c>
    </row>
    <row r="29" spans="1:8" ht="18.75" x14ac:dyDescent="0.3">
      <c r="A29" s="111" t="s">
        <v>88</v>
      </c>
      <c r="B29" s="111"/>
      <c r="C29" s="111"/>
      <c r="D29" s="111"/>
      <c r="E29" s="111"/>
      <c r="F29" s="111"/>
      <c r="G29" s="111"/>
      <c r="H29" s="7">
        <v>0</v>
      </c>
    </row>
    <row r="30" spans="1:8" ht="18.75" x14ac:dyDescent="0.3">
      <c r="A30" s="96" t="s">
        <v>89</v>
      </c>
      <c r="B30" s="96"/>
      <c r="C30" s="96"/>
      <c r="D30" s="96"/>
      <c r="E30" s="96"/>
      <c r="F30" s="96"/>
      <c r="G30" s="96"/>
      <c r="H30" s="7">
        <v>0</v>
      </c>
    </row>
    <row r="31" spans="1:8" ht="18.75" x14ac:dyDescent="0.3">
      <c r="A31" s="96" t="s">
        <v>90</v>
      </c>
      <c r="B31" s="96"/>
      <c r="C31" s="96"/>
      <c r="D31" s="96"/>
      <c r="E31" s="96"/>
      <c r="F31" s="96"/>
      <c r="G31" s="96"/>
      <c r="H31" s="7">
        <v>0</v>
      </c>
    </row>
    <row r="32" spans="1:8" ht="18.75" x14ac:dyDescent="0.3">
      <c r="A32" s="96" t="s">
        <v>152</v>
      </c>
      <c r="B32" s="96"/>
      <c r="C32" s="96"/>
      <c r="D32" s="96"/>
      <c r="E32" s="96"/>
      <c r="F32" s="96"/>
      <c r="G32" s="96"/>
      <c r="H32" s="7">
        <v>1295583120</v>
      </c>
    </row>
    <row r="33" spans="1:8" ht="18.75" x14ac:dyDescent="0.3">
      <c r="A33" s="136"/>
      <c r="B33" s="136"/>
      <c r="C33" s="136"/>
      <c r="D33" s="136"/>
      <c r="E33" s="136"/>
      <c r="F33" s="136"/>
      <c r="G33" s="136"/>
    </row>
    <row r="34" spans="1:8" ht="18.75" x14ac:dyDescent="0.3">
      <c r="A34" s="136"/>
      <c r="B34" s="136"/>
      <c r="C34" s="136"/>
      <c r="D34" s="136"/>
      <c r="E34" s="136"/>
      <c r="F34" s="136"/>
      <c r="G34" s="136"/>
      <c r="H34" s="136"/>
    </row>
    <row r="35" spans="1:8" ht="18.75" x14ac:dyDescent="0.3">
      <c r="A35" s="136"/>
      <c r="B35" s="136"/>
      <c r="C35" s="136"/>
      <c r="D35" s="136"/>
      <c r="E35" s="136"/>
      <c r="F35" s="136"/>
      <c r="G35" s="136"/>
    </row>
    <row r="36" spans="1:8" ht="18.75" x14ac:dyDescent="0.3">
      <c r="A36" s="136"/>
      <c r="B36" s="136"/>
      <c r="C36" s="136"/>
      <c r="D36" s="136"/>
      <c r="E36" s="136"/>
      <c r="F36" s="136"/>
      <c r="G36" s="136"/>
    </row>
    <row r="37" spans="1:8" ht="18.75" x14ac:dyDescent="0.3">
      <c r="A37" s="136"/>
      <c r="B37" s="136"/>
      <c r="C37" s="136"/>
      <c r="D37" s="136"/>
      <c r="E37" s="136"/>
      <c r="F37" s="136"/>
      <c r="G37" s="136"/>
    </row>
  </sheetData>
  <mergeCells count="35">
    <mergeCell ref="A34:H34"/>
    <mergeCell ref="A35:G35"/>
    <mergeCell ref="A36:G36"/>
    <mergeCell ref="A37:G37"/>
    <mergeCell ref="A27:G27"/>
    <mergeCell ref="A28:G28"/>
    <mergeCell ref="A29:G29"/>
    <mergeCell ref="A30:G30"/>
    <mergeCell ref="A32:G32"/>
    <mergeCell ref="A33:G33"/>
    <mergeCell ref="A31:G31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</mergeCells>
  <pageMargins left="0" right="0" top="0.25" bottom="0.2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2"/>
  <sheetViews>
    <sheetView workbookViewId="0">
      <selection activeCell="A7" sqref="A7:H7"/>
    </sheetView>
  </sheetViews>
  <sheetFormatPr defaultRowHeight="12.75" x14ac:dyDescent="0.2"/>
  <cols>
    <col min="1" max="6" width="9.140625" style="1"/>
    <col min="7" max="7" width="28.85546875" style="1" customWidth="1"/>
    <col min="8" max="8" width="27.57031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15"/>
      <c r="B1" s="115"/>
      <c r="C1" s="115"/>
      <c r="D1" s="115"/>
      <c r="E1" s="115"/>
      <c r="F1" s="115"/>
      <c r="G1" s="115"/>
      <c r="H1" s="115"/>
    </row>
    <row r="2" spans="1:8" ht="18.75" x14ac:dyDescent="0.3">
      <c r="A2" s="114" t="s">
        <v>187</v>
      </c>
      <c r="B2" s="114"/>
      <c r="C2" s="114"/>
      <c r="D2" s="114"/>
      <c r="E2" s="114"/>
      <c r="F2" s="114"/>
      <c r="G2" s="114"/>
      <c r="H2" s="114"/>
    </row>
    <row r="3" spans="1:8" ht="18.75" x14ac:dyDescent="0.3">
      <c r="A3" s="115" t="s">
        <v>153</v>
      </c>
      <c r="B3" s="115"/>
      <c r="C3" s="115"/>
      <c r="D3" s="115"/>
      <c r="E3" s="115"/>
      <c r="F3" s="115"/>
      <c r="G3" s="115"/>
      <c r="H3" s="115"/>
    </row>
    <row r="4" spans="1:8" ht="18.75" x14ac:dyDescent="0.3">
      <c r="A4" s="115" t="s">
        <v>7</v>
      </c>
      <c r="B4" s="115"/>
      <c r="C4" s="115"/>
      <c r="D4" s="115"/>
      <c r="E4" s="115"/>
      <c r="F4" s="115"/>
      <c r="G4" s="115"/>
      <c r="H4" s="115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16" t="s">
        <v>98</v>
      </c>
      <c r="B6" s="116"/>
      <c r="C6" s="116"/>
      <c r="D6" s="116"/>
      <c r="E6" s="116"/>
      <c r="F6" s="116"/>
      <c r="G6" s="116"/>
      <c r="H6" s="116"/>
    </row>
    <row r="7" spans="1:8" ht="20.25" x14ac:dyDescent="0.3">
      <c r="A7" s="116" t="s">
        <v>99</v>
      </c>
      <c r="B7" s="116"/>
      <c r="C7" s="116"/>
      <c r="D7" s="116"/>
      <c r="E7" s="116"/>
      <c r="F7" s="116"/>
      <c r="G7" s="116"/>
      <c r="H7" s="116"/>
    </row>
    <row r="8" spans="1:8" ht="18.75" x14ac:dyDescent="0.3">
      <c r="A8" s="114" t="s">
        <v>93</v>
      </c>
      <c r="B8" s="114"/>
      <c r="C8" s="114"/>
      <c r="D8" s="114"/>
      <c r="E8" s="114"/>
      <c r="F8" s="114"/>
      <c r="G8" s="114"/>
      <c r="H8" s="114"/>
    </row>
    <row r="9" spans="1:8" ht="19.5" thickBot="1" x14ac:dyDescent="0.35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38" t="s">
        <v>1</v>
      </c>
      <c r="B10" s="139"/>
      <c r="C10" s="139"/>
      <c r="D10" s="139"/>
      <c r="E10" s="139"/>
      <c r="F10" s="139"/>
      <c r="G10" s="139"/>
      <c r="H10" s="23" t="s">
        <v>2</v>
      </c>
    </row>
    <row r="11" spans="1:8" ht="18.75" x14ac:dyDescent="0.3">
      <c r="A11" s="129" t="s">
        <v>69</v>
      </c>
      <c r="B11" s="129"/>
      <c r="C11" s="129"/>
      <c r="D11" s="129"/>
      <c r="E11" s="129"/>
      <c r="F11" s="129"/>
      <c r="G11" s="129"/>
      <c r="H11" s="5">
        <f>H14</f>
        <v>0</v>
      </c>
    </row>
    <row r="12" spans="1:8" ht="18.75" x14ac:dyDescent="0.3">
      <c r="A12" s="95" t="s">
        <v>70</v>
      </c>
      <c r="B12" s="95"/>
      <c r="C12" s="95"/>
      <c r="D12" s="95"/>
      <c r="E12" s="95"/>
      <c r="F12" s="95"/>
      <c r="G12" s="95"/>
      <c r="H12" s="6">
        <f>H13</f>
        <v>0</v>
      </c>
    </row>
    <row r="13" spans="1:8" ht="18.75" x14ac:dyDescent="0.3">
      <c r="A13" s="95" t="s">
        <v>71</v>
      </c>
      <c r="B13" s="95"/>
      <c r="C13" s="95"/>
      <c r="D13" s="95"/>
      <c r="E13" s="95"/>
      <c r="F13" s="95"/>
      <c r="G13" s="95"/>
      <c r="H13" s="6">
        <v>0</v>
      </c>
    </row>
    <row r="14" spans="1:8" ht="18.75" x14ac:dyDescent="0.3">
      <c r="A14" s="95" t="s">
        <v>72</v>
      </c>
      <c r="B14" s="95"/>
      <c r="C14" s="95"/>
      <c r="D14" s="95"/>
      <c r="E14" s="95"/>
      <c r="F14" s="95"/>
      <c r="G14" s="95"/>
      <c r="H14" s="5">
        <f>H15+H16</f>
        <v>0</v>
      </c>
    </row>
    <row r="15" spans="1:8" ht="18.75" x14ac:dyDescent="0.3">
      <c r="A15" s="95" t="s">
        <v>73</v>
      </c>
      <c r="B15" s="95"/>
      <c r="C15" s="95"/>
      <c r="D15" s="95"/>
      <c r="E15" s="95"/>
      <c r="F15" s="95"/>
      <c r="G15" s="95"/>
      <c r="H15" s="6">
        <f>H13*40%</f>
        <v>0</v>
      </c>
    </row>
    <row r="16" spans="1:8" ht="18.75" x14ac:dyDescent="0.3">
      <c r="A16" s="95" t="s">
        <v>74</v>
      </c>
      <c r="B16" s="95"/>
      <c r="C16" s="95"/>
      <c r="D16" s="95"/>
      <c r="E16" s="95"/>
      <c r="F16" s="95"/>
      <c r="G16" s="95"/>
      <c r="H16" s="6">
        <f>H13*60%</f>
        <v>0</v>
      </c>
    </row>
    <row r="17" spans="1:8" ht="18.75" x14ac:dyDescent="0.3">
      <c r="A17" s="129" t="s">
        <v>75</v>
      </c>
      <c r="B17" s="129"/>
      <c r="C17" s="129"/>
      <c r="D17" s="129"/>
      <c r="E17" s="129"/>
      <c r="F17" s="129"/>
      <c r="G17" s="129"/>
      <c r="H17" s="5">
        <f>H18+H27</f>
        <v>497016000</v>
      </c>
    </row>
    <row r="18" spans="1:8" ht="18.75" x14ac:dyDescent="0.3">
      <c r="A18" s="118" t="s">
        <v>76</v>
      </c>
      <c r="B18" s="118"/>
      <c r="C18" s="118"/>
      <c r="D18" s="118"/>
      <c r="E18" s="118"/>
      <c r="F18" s="118"/>
      <c r="G18" s="118"/>
      <c r="H18" s="5">
        <f>H19+H25</f>
        <v>0</v>
      </c>
    </row>
    <row r="19" spans="1:8" ht="19.5" x14ac:dyDescent="0.35">
      <c r="A19" s="130" t="s">
        <v>77</v>
      </c>
      <c r="B19" s="130"/>
      <c r="C19" s="130"/>
      <c r="D19" s="130"/>
      <c r="E19" s="130"/>
      <c r="F19" s="130"/>
      <c r="G19" s="130"/>
      <c r="H19" s="22">
        <f>H20</f>
        <v>0</v>
      </c>
    </row>
    <row r="20" spans="1:8" ht="18.75" x14ac:dyDescent="0.3">
      <c r="A20" s="96" t="s">
        <v>78</v>
      </c>
      <c r="B20" s="96"/>
      <c r="C20" s="96"/>
      <c r="D20" s="96"/>
      <c r="E20" s="96"/>
      <c r="F20" s="96"/>
      <c r="G20" s="96"/>
      <c r="H20" s="7">
        <f>SUM(H21:H24)</f>
        <v>0</v>
      </c>
    </row>
    <row r="21" spans="1:8" ht="18.75" x14ac:dyDescent="0.3">
      <c r="A21" s="100" t="s">
        <v>80</v>
      </c>
      <c r="B21" s="101"/>
      <c r="C21" s="101"/>
      <c r="D21" s="101"/>
      <c r="E21" s="101"/>
      <c r="F21" s="101"/>
      <c r="G21" s="102"/>
      <c r="H21" s="7">
        <v>0</v>
      </c>
    </row>
    <row r="22" spans="1:8" ht="18.75" x14ac:dyDescent="0.3">
      <c r="A22" s="100" t="s">
        <v>81</v>
      </c>
      <c r="B22" s="101"/>
      <c r="C22" s="101"/>
      <c r="D22" s="101"/>
      <c r="E22" s="101"/>
      <c r="F22" s="101"/>
      <c r="G22" s="102"/>
      <c r="H22" s="7">
        <v>0</v>
      </c>
    </row>
    <row r="23" spans="1:8" ht="18.75" x14ac:dyDescent="0.3">
      <c r="A23" s="100" t="s">
        <v>82</v>
      </c>
      <c r="B23" s="101"/>
      <c r="C23" s="101"/>
      <c r="D23" s="101"/>
      <c r="E23" s="101"/>
      <c r="F23" s="101"/>
      <c r="G23" s="102"/>
      <c r="H23" s="7">
        <v>0</v>
      </c>
    </row>
    <row r="24" spans="1:8" ht="18.75" x14ac:dyDescent="0.3">
      <c r="A24" s="100" t="s">
        <v>83</v>
      </c>
      <c r="B24" s="101"/>
      <c r="C24" s="101"/>
      <c r="D24" s="101"/>
      <c r="E24" s="101"/>
      <c r="F24" s="101"/>
      <c r="G24" s="102"/>
      <c r="H24" s="7">
        <v>0</v>
      </c>
    </row>
    <row r="25" spans="1:8" ht="19.5" x14ac:dyDescent="0.35">
      <c r="A25" s="130" t="s">
        <v>84</v>
      </c>
      <c r="B25" s="130"/>
      <c r="C25" s="130"/>
      <c r="D25" s="130"/>
      <c r="E25" s="130"/>
      <c r="F25" s="130"/>
      <c r="G25" s="130"/>
      <c r="H25" s="22">
        <f>H26</f>
        <v>0</v>
      </c>
    </row>
    <row r="26" spans="1:8" ht="18.75" x14ac:dyDescent="0.3">
      <c r="A26" s="100" t="s">
        <v>83</v>
      </c>
      <c r="B26" s="101"/>
      <c r="C26" s="101"/>
      <c r="D26" s="101"/>
      <c r="E26" s="101"/>
      <c r="F26" s="101"/>
      <c r="G26" s="102"/>
      <c r="H26" s="7">
        <v>0</v>
      </c>
    </row>
    <row r="27" spans="1:8" ht="18.75" x14ac:dyDescent="0.3">
      <c r="A27" s="135" t="s">
        <v>86</v>
      </c>
      <c r="B27" s="135"/>
      <c r="C27" s="135"/>
      <c r="D27" s="135"/>
      <c r="E27" s="135"/>
      <c r="F27" s="135"/>
      <c r="G27" s="135"/>
      <c r="H27" s="8">
        <f>SUM(H28:H32)</f>
        <v>497016000</v>
      </c>
    </row>
    <row r="28" spans="1:8" ht="18.75" x14ac:dyDescent="0.3">
      <c r="A28" s="111" t="s">
        <v>87</v>
      </c>
      <c r="B28" s="111"/>
      <c r="C28" s="111"/>
      <c r="D28" s="111"/>
      <c r="E28" s="111"/>
      <c r="F28" s="111"/>
      <c r="G28" s="111"/>
      <c r="H28" s="7">
        <v>0</v>
      </c>
    </row>
    <row r="29" spans="1:8" ht="18.75" x14ac:dyDescent="0.3">
      <c r="A29" s="111" t="s">
        <v>88</v>
      </c>
      <c r="B29" s="111"/>
      <c r="C29" s="111"/>
      <c r="D29" s="111"/>
      <c r="E29" s="111"/>
      <c r="F29" s="111"/>
      <c r="G29" s="111"/>
      <c r="H29" s="7">
        <v>0</v>
      </c>
    </row>
    <row r="30" spans="1:8" ht="18.75" x14ac:dyDescent="0.3">
      <c r="A30" s="96" t="s">
        <v>89</v>
      </c>
      <c r="B30" s="96"/>
      <c r="C30" s="96"/>
      <c r="D30" s="96"/>
      <c r="E30" s="96"/>
      <c r="F30" s="96"/>
      <c r="G30" s="96"/>
      <c r="H30" s="7">
        <v>0</v>
      </c>
    </row>
    <row r="31" spans="1:8" ht="18.75" x14ac:dyDescent="0.3">
      <c r="A31" s="96" t="s">
        <v>90</v>
      </c>
      <c r="B31" s="96"/>
      <c r="C31" s="96"/>
      <c r="D31" s="96"/>
      <c r="E31" s="96"/>
      <c r="F31" s="96"/>
      <c r="G31" s="96"/>
      <c r="H31" s="7">
        <v>0</v>
      </c>
    </row>
    <row r="32" spans="1:8" ht="18.75" x14ac:dyDescent="0.3">
      <c r="A32" s="96" t="s">
        <v>152</v>
      </c>
      <c r="B32" s="96"/>
      <c r="C32" s="96"/>
      <c r="D32" s="96"/>
      <c r="E32" s="96"/>
      <c r="F32" s="96"/>
      <c r="G32" s="96"/>
      <c r="H32" s="7">
        <v>497016000</v>
      </c>
    </row>
  </sheetData>
  <mergeCells count="30">
    <mergeCell ref="A27:G27"/>
    <mergeCell ref="A28:G28"/>
    <mergeCell ref="A29:G29"/>
    <mergeCell ref="A30:G30"/>
    <mergeCell ref="A32:G32"/>
    <mergeCell ref="A31:G31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</mergeCells>
  <pageMargins left="0" right="0" top="0.25" bottom="0.2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4"/>
  <sheetViews>
    <sheetView workbookViewId="0">
      <selection activeCell="A2" sqref="A2:H2"/>
    </sheetView>
  </sheetViews>
  <sheetFormatPr defaultRowHeight="12.75" x14ac:dyDescent="0.2"/>
  <cols>
    <col min="1" max="6" width="9.140625" style="1"/>
    <col min="7" max="7" width="28.140625" style="1" customWidth="1"/>
    <col min="8" max="8" width="27.710937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15"/>
      <c r="B1" s="115"/>
      <c r="C1" s="115"/>
      <c r="D1" s="115"/>
      <c r="E1" s="115"/>
      <c r="F1" s="115"/>
      <c r="G1" s="115"/>
      <c r="H1" s="115"/>
    </row>
    <row r="2" spans="1:8" ht="18.75" x14ac:dyDescent="0.3">
      <c r="A2" s="114" t="s">
        <v>187</v>
      </c>
      <c r="B2" s="114"/>
      <c r="C2" s="114"/>
      <c r="D2" s="114"/>
      <c r="E2" s="114"/>
      <c r="F2" s="114"/>
      <c r="G2" s="114"/>
      <c r="H2" s="114"/>
    </row>
    <row r="3" spans="1:8" ht="18.75" x14ac:dyDescent="0.3">
      <c r="A3" s="115" t="s">
        <v>154</v>
      </c>
      <c r="B3" s="115"/>
      <c r="C3" s="115"/>
      <c r="D3" s="115"/>
      <c r="E3" s="115"/>
      <c r="F3" s="115"/>
      <c r="G3" s="115"/>
      <c r="H3" s="115"/>
    </row>
    <row r="4" spans="1:8" ht="18.75" x14ac:dyDescent="0.3">
      <c r="A4" s="115" t="s">
        <v>7</v>
      </c>
      <c r="B4" s="115"/>
      <c r="C4" s="115"/>
      <c r="D4" s="115"/>
      <c r="E4" s="115"/>
      <c r="F4" s="115"/>
      <c r="G4" s="115"/>
      <c r="H4" s="115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16" t="s">
        <v>100</v>
      </c>
      <c r="B6" s="116"/>
      <c r="C6" s="116"/>
      <c r="D6" s="116"/>
      <c r="E6" s="116"/>
      <c r="F6" s="116"/>
      <c r="G6" s="116"/>
      <c r="H6" s="116"/>
    </row>
    <row r="7" spans="1:8" ht="20.25" x14ac:dyDescent="0.3">
      <c r="A7" s="116" t="s">
        <v>101</v>
      </c>
      <c r="B7" s="116"/>
      <c r="C7" s="116"/>
      <c r="D7" s="116"/>
      <c r="E7" s="116"/>
      <c r="F7" s="116"/>
      <c r="G7" s="116"/>
      <c r="H7" s="116"/>
    </row>
    <row r="8" spans="1:8" ht="18.75" x14ac:dyDescent="0.3">
      <c r="A8" s="114" t="s">
        <v>102</v>
      </c>
      <c r="B8" s="114"/>
      <c r="C8" s="114"/>
      <c r="D8" s="114"/>
      <c r="E8" s="114"/>
      <c r="F8" s="114"/>
      <c r="G8" s="114"/>
      <c r="H8" s="114"/>
    </row>
    <row r="9" spans="1:8" ht="19.5" thickBot="1" x14ac:dyDescent="0.35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38" t="s">
        <v>1</v>
      </c>
      <c r="B10" s="139"/>
      <c r="C10" s="139"/>
      <c r="D10" s="139"/>
      <c r="E10" s="139"/>
      <c r="F10" s="139"/>
      <c r="G10" s="139"/>
      <c r="H10" s="23" t="s">
        <v>2</v>
      </c>
    </row>
    <row r="11" spans="1:8" ht="18.75" x14ac:dyDescent="0.3">
      <c r="A11" s="129" t="s">
        <v>69</v>
      </c>
      <c r="B11" s="129"/>
      <c r="C11" s="129"/>
      <c r="D11" s="129"/>
      <c r="E11" s="129"/>
      <c r="F11" s="129"/>
      <c r="G11" s="129"/>
      <c r="H11" s="5">
        <f>H14</f>
        <v>0</v>
      </c>
    </row>
    <row r="12" spans="1:8" ht="18.75" x14ac:dyDescent="0.3">
      <c r="A12" s="95" t="s">
        <v>70</v>
      </c>
      <c r="B12" s="95"/>
      <c r="C12" s="95"/>
      <c r="D12" s="95"/>
      <c r="E12" s="95"/>
      <c r="F12" s="95"/>
      <c r="G12" s="95"/>
      <c r="H12" s="6">
        <f>H13</f>
        <v>0</v>
      </c>
    </row>
    <row r="13" spans="1:8" ht="18.75" x14ac:dyDescent="0.3">
      <c r="A13" s="95" t="s">
        <v>71</v>
      </c>
      <c r="B13" s="95"/>
      <c r="C13" s="95"/>
      <c r="D13" s="95"/>
      <c r="E13" s="95"/>
      <c r="F13" s="95"/>
      <c r="G13" s="95"/>
      <c r="H13" s="6">
        <v>0</v>
      </c>
    </row>
    <row r="14" spans="1:8" ht="18.75" x14ac:dyDescent="0.3">
      <c r="A14" s="95" t="s">
        <v>72</v>
      </c>
      <c r="B14" s="95"/>
      <c r="C14" s="95"/>
      <c r="D14" s="95"/>
      <c r="E14" s="95"/>
      <c r="F14" s="95"/>
      <c r="G14" s="95"/>
      <c r="H14" s="5">
        <f>H15+H16</f>
        <v>0</v>
      </c>
    </row>
    <row r="15" spans="1:8" ht="18.75" x14ac:dyDescent="0.3">
      <c r="A15" s="95" t="s">
        <v>73</v>
      </c>
      <c r="B15" s="95"/>
      <c r="C15" s="95"/>
      <c r="D15" s="95"/>
      <c r="E15" s="95"/>
      <c r="F15" s="95"/>
      <c r="G15" s="95"/>
      <c r="H15" s="6">
        <f>H13*40%</f>
        <v>0</v>
      </c>
    </row>
    <row r="16" spans="1:8" ht="18.75" x14ac:dyDescent="0.3">
      <c r="A16" s="95" t="s">
        <v>74</v>
      </c>
      <c r="B16" s="95"/>
      <c r="C16" s="95"/>
      <c r="D16" s="95"/>
      <c r="E16" s="95"/>
      <c r="F16" s="95"/>
      <c r="G16" s="95"/>
      <c r="H16" s="6">
        <f>H13*60%</f>
        <v>0</v>
      </c>
    </row>
    <row r="17" spans="1:8" ht="18.75" x14ac:dyDescent="0.3">
      <c r="A17" s="129" t="s">
        <v>75</v>
      </c>
      <c r="B17" s="129"/>
      <c r="C17" s="129"/>
      <c r="D17" s="129"/>
      <c r="E17" s="129"/>
      <c r="F17" s="129"/>
      <c r="G17" s="129"/>
      <c r="H17" s="5">
        <f>H18+H29</f>
        <v>1194399648</v>
      </c>
    </row>
    <row r="18" spans="1:8" ht="18.75" x14ac:dyDescent="0.3">
      <c r="A18" s="118" t="s">
        <v>76</v>
      </c>
      <c r="B18" s="118"/>
      <c r="C18" s="118"/>
      <c r="D18" s="118"/>
      <c r="E18" s="118"/>
      <c r="F18" s="118"/>
      <c r="G18" s="118"/>
      <c r="H18" s="5">
        <f>H19+H26</f>
        <v>0</v>
      </c>
    </row>
    <row r="19" spans="1:8" ht="19.5" x14ac:dyDescent="0.35">
      <c r="A19" s="130" t="s">
        <v>77</v>
      </c>
      <c r="B19" s="130"/>
      <c r="C19" s="130"/>
      <c r="D19" s="130"/>
      <c r="E19" s="130"/>
      <c r="F19" s="130"/>
      <c r="G19" s="130"/>
      <c r="H19" s="22">
        <f>H20</f>
        <v>0</v>
      </c>
    </row>
    <row r="20" spans="1:8" ht="18.75" x14ac:dyDescent="0.3">
      <c r="A20" s="96" t="s">
        <v>78</v>
      </c>
      <c r="B20" s="96"/>
      <c r="C20" s="96"/>
      <c r="D20" s="96"/>
      <c r="E20" s="96"/>
      <c r="F20" s="96"/>
      <c r="G20" s="96"/>
      <c r="H20" s="7">
        <f>SUM(H21:H25)</f>
        <v>0</v>
      </c>
    </row>
    <row r="21" spans="1:8" ht="18.75" x14ac:dyDescent="0.3">
      <c r="A21" s="131" t="s">
        <v>79</v>
      </c>
      <c r="B21" s="132"/>
      <c r="C21" s="132"/>
      <c r="D21" s="132"/>
      <c r="E21" s="132"/>
      <c r="F21" s="132"/>
      <c r="G21" s="133"/>
      <c r="H21" s="7">
        <f>H15</f>
        <v>0</v>
      </c>
    </row>
    <row r="22" spans="1:8" ht="18.75" x14ac:dyDescent="0.3">
      <c r="A22" s="100" t="s">
        <v>80</v>
      </c>
      <c r="B22" s="101"/>
      <c r="C22" s="101"/>
      <c r="D22" s="101"/>
      <c r="E22" s="101"/>
      <c r="F22" s="101"/>
      <c r="G22" s="102"/>
      <c r="H22" s="7">
        <v>0</v>
      </c>
    </row>
    <row r="23" spans="1:8" ht="18.75" x14ac:dyDescent="0.3">
      <c r="A23" s="100" t="s">
        <v>81</v>
      </c>
      <c r="B23" s="101"/>
      <c r="C23" s="101"/>
      <c r="D23" s="101"/>
      <c r="E23" s="101"/>
      <c r="F23" s="101"/>
      <c r="G23" s="102"/>
      <c r="H23" s="7">
        <v>0</v>
      </c>
    </row>
    <row r="24" spans="1:8" ht="18.75" x14ac:dyDescent="0.3">
      <c r="A24" s="100" t="s">
        <v>82</v>
      </c>
      <c r="B24" s="101"/>
      <c r="C24" s="101"/>
      <c r="D24" s="101"/>
      <c r="E24" s="101"/>
      <c r="F24" s="101"/>
      <c r="G24" s="102"/>
      <c r="H24" s="7">
        <v>0</v>
      </c>
    </row>
    <row r="25" spans="1:8" ht="18.75" x14ac:dyDescent="0.3">
      <c r="A25" s="100" t="s">
        <v>83</v>
      </c>
      <c r="B25" s="101"/>
      <c r="C25" s="101"/>
      <c r="D25" s="101"/>
      <c r="E25" s="101"/>
      <c r="F25" s="101"/>
      <c r="G25" s="102"/>
      <c r="H25" s="7">
        <v>0</v>
      </c>
    </row>
    <row r="26" spans="1:8" ht="19.5" x14ac:dyDescent="0.35">
      <c r="A26" s="130" t="s">
        <v>84</v>
      </c>
      <c r="B26" s="130"/>
      <c r="C26" s="130"/>
      <c r="D26" s="130"/>
      <c r="E26" s="130"/>
      <c r="F26" s="130"/>
      <c r="G26" s="130"/>
      <c r="H26" s="22">
        <f>H27+H28</f>
        <v>0</v>
      </c>
    </row>
    <row r="27" spans="1:8" ht="18.75" x14ac:dyDescent="0.3">
      <c r="A27" s="131" t="s">
        <v>85</v>
      </c>
      <c r="B27" s="132"/>
      <c r="C27" s="132"/>
      <c r="D27" s="132"/>
      <c r="E27" s="132"/>
      <c r="F27" s="132"/>
      <c r="G27" s="133"/>
      <c r="H27" s="7">
        <f>H16</f>
        <v>0</v>
      </c>
    </row>
    <row r="28" spans="1:8" ht="18.75" x14ac:dyDescent="0.3">
      <c r="A28" s="100" t="s">
        <v>83</v>
      </c>
      <c r="B28" s="101"/>
      <c r="C28" s="101"/>
      <c r="D28" s="101"/>
      <c r="E28" s="101"/>
      <c r="F28" s="101"/>
      <c r="G28" s="102"/>
      <c r="H28" s="7">
        <v>0</v>
      </c>
    </row>
    <row r="29" spans="1:8" ht="18.75" x14ac:dyDescent="0.3">
      <c r="A29" s="135" t="s">
        <v>86</v>
      </c>
      <c r="B29" s="135"/>
      <c r="C29" s="135"/>
      <c r="D29" s="135"/>
      <c r="E29" s="135"/>
      <c r="F29" s="135"/>
      <c r="G29" s="135"/>
      <c r="H29" s="8">
        <f>SUM(H30:H34)</f>
        <v>1194399648</v>
      </c>
    </row>
    <row r="30" spans="1:8" ht="18.75" x14ac:dyDescent="0.3">
      <c r="A30" s="111" t="s">
        <v>87</v>
      </c>
      <c r="B30" s="111"/>
      <c r="C30" s="111"/>
      <c r="D30" s="111"/>
      <c r="E30" s="111"/>
      <c r="F30" s="111"/>
      <c r="G30" s="111"/>
      <c r="H30" s="7">
        <v>0</v>
      </c>
    </row>
    <row r="31" spans="1:8" ht="18.75" x14ac:dyDescent="0.3">
      <c r="A31" s="111" t="s">
        <v>88</v>
      </c>
      <c r="B31" s="111"/>
      <c r="C31" s="111"/>
      <c r="D31" s="111"/>
      <c r="E31" s="111"/>
      <c r="F31" s="111"/>
      <c r="G31" s="111"/>
      <c r="H31" s="7">
        <v>0</v>
      </c>
    </row>
    <row r="32" spans="1:8" ht="18.75" x14ac:dyDescent="0.3">
      <c r="A32" s="96" t="s">
        <v>89</v>
      </c>
      <c r="B32" s="96"/>
      <c r="C32" s="96"/>
      <c r="D32" s="96"/>
      <c r="E32" s="96"/>
      <c r="F32" s="96"/>
      <c r="G32" s="96"/>
      <c r="H32" s="7">
        <v>0</v>
      </c>
    </row>
    <row r="33" spans="1:8" ht="18.75" x14ac:dyDescent="0.3">
      <c r="A33" s="96" t="s">
        <v>90</v>
      </c>
      <c r="B33" s="96"/>
      <c r="C33" s="96"/>
      <c r="D33" s="96"/>
      <c r="E33" s="96"/>
      <c r="F33" s="96"/>
      <c r="G33" s="96"/>
      <c r="H33" s="7">
        <v>0</v>
      </c>
    </row>
    <row r="34" spans="1:8" ht="18.75" x14ac:dyDescent="0.3">
      <c r="A34" s="96" t="s">
        <v>152</v>
      </c>
      <c r="B34" s="96"/>
      <c r="C34" s="96"/>
      <c r="D34" s="96"/>
      <c r="E34" s="96"/>
      <c r="F34" s="96"/>
      <c r="G34" s="96"/>
      <c r="H34" s="7">
        <v>1194399648</v>
      </c>
    </row>
  </sheetData>
  <mergeCells count="32">
    <mergeCell ref="A34:G34"/>
    <mergeCell ref="A27:G27"/>
    <mergeCell ref="A28:G28"/>
    <mergeCell ref="A29:G29"/>
    <mergeCell ref="A30:G30"/>
    <mergeCell ref="A31:G31"/>
    <mergeCell ref="A32:G32"/>
    <mergeCell ref="A33:G3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</mergeCells>
  <pageMargins left="0" right="0" top="0.25" bottom="0.2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6"/>
  <sheetViews>
    <sheetView workbookViewId="0">
      <selection activeCell="A2" sqref="A2:H2"/>
    </sheetView>
  </sheetViews>
  <sheetFormatPr defaultRowHeight="12.75" x14ac:dyDescent="0.2"/>
  <cols>
    <col min="1" max="6" width="9.140625" style="1"/>
    <col min="7" max="7" width="30" style="1" customWidth="1"/>
    <col min="8" max="8" width="26.425781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15"/>
      <c r="B1" s="115"/>
      <c r="C1" s="115"/>
      <c r="D1" s="115"/>
      <c r="E1" s="115"/>
      <c r="F1" s="115"/>
      <c r="G1" s="115"/>
      <c r="H1" s="115"/>
    </row>
    <row r="2" spans="1:8" ht="18.75" x14ac:dyDescent="0.3">
      <c r="A2" s="114" t="s">
        <v>187</v>
      </c>
      <c r="B2" s="114"/>
      <c r="C2" s="114"/>
      <c r="D2" s="114"/>
      <c r="E2" s="114"/>
      <c r="F2" s="114"/>
      <c r="G2" s="114"/>
      <c r="H2" s="114"/>
    </row>
    <row r="3" spans="1:8" ht="18.75" x14ac:dyDescent="0.3">
      <c r="A3" s="115" t="s">
        <v>155</v>
      </c>
      <c r="B3" s="115"/>
      <c r="C3" s="115"/>
      <c r="D3" s="115"/>
      <c r="E3" s="115"/>
      <c r="F3" s="115"/>
      <c r="G3" s="115"/>
      <c r="H3" s="115"/>
    </row>
    <row r="4" spans="1:8" ht="18.75" x14ac:dyDescent="0.3">
      <c r="A4" s="115" t="s">
        <v>7</v>
      </c>
      <c r="B4" s="115"/>
      <c r="C4" s="115"/>
      <c r="D4" s="115"/>
      <c r="E4" s="115"/>
      <c r="F4" s="115"/>
      <c r="G4" s="115"/>
      <c r="H4" s="115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16" t="s">
        <v>103</v>
      </c>
      <c r="B6" s="116"/>
      <c r="C6" s="116"/>
      <c r="D6" s="116"/>
      <c r="E6" s="116"/>
      <c r="F6" s="116"/>
      <c r="G6" s="116"/>
      <c r="H6" s="116"/>
    </row>
    <row r="7" spans="1:8" ht="20.25" x14ac:dyDescent="0.3">
      <c r="A7" s="116" t="s">
        <v>104</v>
      </c>
      <c r="B7" s="116"/>
      <c r="C7" s="116"/>
      <c r="D7" s="116"/>
      <c r="E7" s="116"/>
      <c r="F7" s="116"/>
      <c r="G7" s="116"/>
      <c r="H7" s="116"/>
    </row>
    <row r="8" spans="1:8" ht="18.75" x14ac:dyDescent="0.3">
      <c r="A8" s="114" t="s">
        <v>102</v>
      </c>
      <c r="B8" s="114"/>
      <c r="C8" s="114"/>
      <c r="D8" s="114"/>
      <c r="E8" s="114"/>
      <c r="F8" s="114"/>
      <c r="G8" s="114"/>
      <c r="H8" s="114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17" t="s">
        <v>1</v>
      </c>
      <c r="B10" s="117"/>
      <c r="C10" s="117"/>
      <c r="D10" s="117"/>
      <c r="E10" s="117"/>
      <c r="F10" s="117"/>
      <c r="G10" s="117"/>
      <c r="H10" s="9" t="s">
        <v>2</v>
      </c>
    </row>
    <row r="11" spans="1:8" ht="18.75" x14ac:dyDescent="0.3">
      <c r="A11" s="129" t="s">
        <v>69</v>
      </c>
      <c r="B11" s="129"/>
      <c r="C11" s="129"/>
      <c r="D11" s="129"/>
      <c r="E11" s="129"/>
      <c r="F11" s="129"/>
      <c r="G11" s="129"/>
      <c r="H11" s="5">
        <f>H14</f>
        <v>0</v>
      </c>
    </row>
    <row r="12" spans="1:8" ht="18.75" x14ac:dyDescent="0.3">
      <c r="A12" s="95" t="s">
        <v>70</v>
      </c>
      <c r="B12" s="95"/>
      <c r="C12" s="95"/>
      <c r="D12" s="95"/>
      <c r="E12" s="95"/>
      <c r="F12" s="95"/>
      <c r="G12" s="95"/>
      <c r="H12" s="6">
        <f>H13</f>
        <v>0</v>
      </c>
    </row>
    <row r="13" spans="1:8" ht="18.75" x14ac:dyDescent="0.3">
      <c r="A13" s="95" t="s">
        <v>71</v>
      </c>
      <c r="B13" s="95"/>
      <c r="C13" s="95"/>
      <c r="D13" s="95"/>
      <c r="E13" s="95"/>
      <c r="F13" s="95"/>
      <c r="G13" s="95"/>
      <c r="H13" s="6">
        <v>0</v>
      </c>
    </row>
    <row r="14" spans="1:8" ht="18.75" x14ac:dyDescent="0.3">
      <c r="A14" s="95" t="s">
        <v>72</v>
      </c>
      <c r="B14" s="95"/>
      <c r="C14" s="95"/>
      <c r="D14" s="95"/>
      <c r="E14" s="95"/>
      <c r="F14" s="95"/>
      <c r="G14" s="95"/>
      <c r="H14" s="5">
        <f>H15+H16</f>
        <v>0</v>
      </c>
    </row>
    <row r="15" spans="1:8" ht="18.75" x14ac:dyDescent="0.3">
      <c r="A15" s="95" t="s">
        <v>73</v>
      </c>
      <c r="B15" s="95"/>
      <c r="C15" s="95"/>
      <c r="D15" s="95"/>
      <c r="E15" s="95"/>
      <c r="F15" s="95"/>
      <c r="G15" s="95"/>
      <c r="H15" s="6">
        <f>H13*40%</f>
        <v>0</v>
      </c>
    </row>
    <row r="16" spans="1:8" ht="18.75" x14ac:dyDescent="0.3">
      <c r="A16" s="95" t="s">
        <v>74</v>
      </c>
      <c r="B16" s="95"/>
      <c r="C16" s="95"/>
      <c r="D16" s="95"/>
      <c r="E16" s="95"/>
      <c r="F16" s="95"/>
      <c r="G16" s="95"/>
      <c r="H16" s="6">
        <f>H13*60%</f>
        <v>0</v>
      </c>
    </row>
    <row r="17" spans="1:8" ht="18.75" x14ac:dyDescent="0.3">
      <c r="A17" s="129" t="s">
        <v>75</v>
      </c>
      <c r="B17" s="129"/>
      <c r="C17" s="129"/>
      <c r="D17" s="129"/>
      <c r="E17" s="129"/>
      <c r="F17" s="129"/>
      <c r="G17" s="129"/>
      <c r="H17" s="5">
        <f>H18+H29</f>
        <v>243591192</v>
      </c>
    </row>
    <row r="18" spans="1:8" ht="18.75" x14ac:dyDescent="0.3">
      <c r="A18" s="118" t="s">
        <v>76</v>
      </c>
      <c r="B18" s="118"/>
      <c r="C18" s="118"/>
      <c r="D18" s="118"/>
      <c r="E18" s="118"/>
      <c r="F18" s="118"/>
      <c r="G18" s="118"/>
      <c r="H18" s="5">
        <f>H19+H26</f>
        <v>0</v>
      </c>
    </row>
    <row r="19" spans="1:8" ht="19.5" x14ac:dyDescent="0.35">
      <c r="A19" s="130" t="s">
        <v>77</v>
      </c>
      <c r="B19" s="130"/>
      <c r="C19" s="130"/>
      <c r="D19" s="130"/>
      <c r="E19" s="130"/>
      <c r="F19" s="130"/>
      <c r="G19" s="130"/>
      <c r="H19" s="22">
        <f>H20</f>
        <v>0</v>
      </c>
    </row>
    <row r="20" spans="1:8" ht="18.75" x14ac:dyDescent="0.3">
      <c r="A20" s="96" t="s">
        <v>78</v>
      </c>
      <c r="B20" s="96"/>
      <c r="C20" s="96"/>
      <c r="D20" s="96"/>
      <c r="E20" s="96"/>
      <c r="F20" s="96"/>
      <c r="G20" s="96"/>
      <c r="H20" s="7">
        <f>SUM(H21:H25)</f>
        <v>0</v>
      </c>
    </row>
    <row r="21" spans="1:8" ht="18.75" x14ac:dyDescent="0.3">
      <c r="A21" s="131" t="s">
        <v>79</v>
      </c>
      <c r="B21" s="132"/>
      <c r="C21" s="132"/>
      <c r="D21" s="132"/>
      <c r="E21" s="132"/>
      <c r="F21" s="132"/>
      <c r="G21" s="133"/>
      <c r="H21" s="7">
        <f>H15</f>
        <v>0</v>
      </c>
    </row>
    <row r="22" spans="1:8" ht="18.75" x14ac:dyDescent="0.3">
      <c r="A22" s="100" t="s">
        <v>80</v>
      </c>
      <c r="B22" s="101"/>
      <c r="C22" s="101"/>
      <c r="D22" s="101"/>
      <c r="E22" s="101"/>
      <c r="F22" s="101"/>
      <c r="G22" s="102"/>
      <c r="H22" s="7">
        <v>0</v>
      </c>
    </row>
    <row r="23" spans="1:8" ht="18.75" x14ac:dyDescent="0.3">
      <c r="A23" s="100" t="s">
        <v>81</v>
      </c>
      <c r="B23" s="101"/>
      <c r="C23" s="101"/>
      <c r="D23" s="101"/>
      <c r="E23" s="101"/>
      <c r="F23" s="101"/>
      <c r="G23" s="102"/>
      <c r="H23" s="7">
        <v>0</v>
      </c>
    </row>
    <row r="24" spans="1:8" ht="18.75" x14ac:dyDescent="0.3">
      <c r="A24" s="100" t="s">
        <v>82</v>
      </c>
      <c r="B24" s="101"/>
      <c r="C24" s="101"/>
      <c r="D24" s="101"/>
      <c r="E24" s="101"/>
      <c r="F24" s="101"/>
      <c r="G24" s="102"/>
      <c r="H24" s="7">
        <v>0</v>
      </c>
    </row>
    <row r="25" spans="1:8" ht="18.75" x14ac:dyDescent="0.3">
      <c r="A25" s="100" t="s">
        <v>83</v>
      </c>
      <c r="B25" s="101"/>
      <c r="C25" s="101"/>
      <c r="D25" s="101"/>
      <c r="E25" s="101"/>
      <c r="F25" s="101"/>
      <c r="G25" s="102"/>
      <c r="H25" s="7">
        <v>0</v>
      </c>
    </row>
    <row r="26" spans="1:8" ht="19.5" x14ac:dyDescent="0.35">
      <c r="A26" s="130" t="s">
        <v>84</v>
      </c>
      <c r="B26" s="130"/>
      <c r="C26" s="130"/>
      <c r="D26" s="130"/>
      <c r="E26" s="130"/>
      <c r="F26" s="130"/>
      <c r="G26" s="130"/>
      <c r="H26" s="22">
        <f>H27+H28</f>
        <v>0</v>
      </c>
    </row>
    <row r="27" spans="1:8" ht="18.75" x14ac:dyDescent="0.3">
      <c r="A27" s="131" t="s">
        <v>85</v>
      </c>
      <c r="B27" s="132"/>
      <c r="C27" s="132"/>
      <c r="D27" s="132"/>
      <c r="E27" s="132"/>
      <c r="F27" s="132"/>
      <c r="G27" s="133"/>
      <c r="H27" s="7">
        <f>H16</f>
        <v>0</v>
      </c>
    </row>
    <row r="28" spans="1:8" ht="18.75" x14ac:dyDescent="0.3">
      <c r="A28" s="100" t="s">
        <v>83</v>
      </c>
      <c r="B28" s="101"/>
      <c r="C28" s="101"/>
      <c r="D28" s="101"/>
      <c r="E28" s="101"/>
      <c r="F28" s="101"/>
      <c r="G28" s="102"/>
      <c r="H28" s="7">
        <v>0</v>
      </c>
    </row>
    <row r="29" spans="1:8" ht="18.75" x14ac:dyDescent="0.3">
      <c r="A29" s="135" t="s">
        <v>86</v>
      </c>
      <c r="B29" s="135"/>
      <c r="C29" s="135"/>
      <c r="D29" s="135"/>
      <c r="E29" s="135"/>
      <c r="F29" s="135"/>
      <c r="G29" s="135"/>
      <c r="H29" s="8">
        <f>SUM(H30:H34)</f>
        <v>243591192</v>
      </c>
    </row>
    <row r="30" spans="1:8" ht="18.75" x14ac:dyDescent="0.3">
      <c r="A30" s="111" t="s">
        <v>87</v>
      </c>
      <c r="B30" s="111"/>
      <c r="C30" s="111"/>
      <c r="D30" s="111"/>
      <c r="E30" s="111"/>
      <c r="F30" s="111"/>
      <c r="G30" s="111"/>
      <c r="H30" s="7">
        <v>0</v>
      </c>
    </row>
    <row r="31" spans="1:8" ht="18.75" x14ac:dyDescent="0.3">
      <c r="A31" s="111" t="s">
        <v>88</v>
      </c>
      <c r="B31" s="111"/>
      <c r="C31" s="111"/>
      <c r="D31" s="111"/>
      <c r="E31" s="111"/>
      <c r="F31" s="111"/>
      <c r="G31" s="111"/>
      <c r="H31" s="7">
        <v>0</v>
      </c>
    </row>
    <row r="32" spans="1:8" ht="18.75" x14ac:dyDescent="0.3">
      <c r="A32" s="96" t="s">
        <v>89</v>
      </c>
      <c r="B32" s="96"/>
      <c r="C32" s="96"/>
      <c r="D32" s="96"/>
      <c r="E32" s="96"/>
      <c r="F32" s="96"/>
      <c r="G32" s="96"/>
      <c r="H32" s="7">
        <v>0</v>
      </c>
    </row>
    <row r="33" spans="1:8" ht="18.75" x14ac:dyDescent="0.3">
      <c r="A33" s="96" t="s">
        <v>90</v>
      </c>
      <c r="B33" s="96"/>
      <c r="C33" s="96"/>
      <c r="D33" s="96"/>
      <c r="E33" s="96"/>
      <c r="F33" s="96"/>
      <c r="G33" s="96"/>
      <c r="H33" s="7">
        <v>0</v>
      </c>
    </row>
    <row r="34" spans="1:8" ht="18.75" x14ac:dyDescent="0.3">
      <c r="A34" s="96" t="s">
        <v>152</v>
      </c>
      <c r="B34" s="96"/>
      <c r="C34" s="96"/>
      <c r="D34" s="96"/>
      <c r="E34" s="96"/>
      <c r="F34" s="96"/>
      <c r="G34" s="96"/>
      <c r="H34" s="7">
        <v>243591192</v>
      </c>
    </row>
    <row r="35" spans="1:8" ht="18.75" x14ac:dyDescent="0.3">
      <c r="A35" s="136"/>
      <c r="B35" s="136"/>
      <c r="C35" s="136"/>
      <c r="D35" s="136"/>
      <c r="E35" s="136"/>
      <c r="F35" s="136"/>
    </row>
    <row r="36" spans="1:8" ht="18.75" x14ac:dyDescent="0.3">
      <c r="A36" s="136"/>
      <c r="B36" s="136"/>
      <c r="C36" s="136"/>
      <c r="D36" s="136"/>
      <c r="E36" s="136"/>
      <c r="F36" s="136"/>
      <c r="G36" s="136"/>
    </row>
  </sheetData>
  <mergeCells count="34">
    <mergeCell ref="A34:G34"/>
    <mergeCell ref="A35:F35"/>
    <mergeCell ref="A36:G36"/>
    <mergeCell ref="A27:G27"/>
    <mergeCell ref="A28:G28"/>
    <mergeCell ref="A29:G29"/>
    <mergeCell ref="A30:G30"/>
    <mergeCell ref="A31:G31"/>
    <mergeCell ref="A32:G32"/>
    <mergeCell ref="A33:G3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</mergeCells>
  <pageMargins left="0" right="0" top="0.25" bottom="0.2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8"/>
  <sheetViews>
    <sheetView topLeftCell="A4" workbookViewId="0">
      <selection activeCell="A17" sqref="A17:G17"/>
    </sheetView>
  </sheetViews>
  <sheetFormatPr defaultRowHeight="12.75" x14ac:dyDescent="0.2"/>
  <cols>
    <col min="1" max="6" width="9.140625" style="1"/>
    <col min="7" max="7" width="32.5703125" style="1" customWidth="1"/>
    <col min="8" max="8" width="23.42578125" style="1" customWidth="1"/>
    <col min="9" max="10" width="9.140625" style="1"/>
    <col min="11" max="11" width="21" style="19" customWidth="1"/>
    <col min="12" max="12" width="9.140625" style="1"/>
    <col min="13" max="13" width="16.28515625" style="1" customWidth="1"/>
    <col min="14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15"/>
      <c r="B1" s="115"/>
      <c r="C1" s="115"/>
      <c r="D1" s="115"/>
      <c r="E1" s="115"/>
      <c r="F1" s="115"/>
      <c r="G1" s="115"/>
      <c r="H1" s="115"/>
    </row>
    <row r="2" spans="1:8" ht="18.75" x14ac:dyDescent="0.3">
      <c r="A2" s="114" t="s">
        <v>187</v>
      </c>
      <c r="B2" s="114"/>
      <c r="C2" s="114"/>
      <c r="D2" s="114"/>
      <c r="E2" s="114"/>
      <c r="F2" s="114"/>
      <c r="G2" s="114"/>
      <c r="H2" s="114"/>
    </row>
    <row r="3" spans="1:8" ht="18.75" x14ac:dyDescent="0.3">
      <c r="A3" s="115" t="s">
        <v>151</v>
      </c>
      <c r="B3" s="115"/>
      <c r="C3" s="115"/>
      <c r="D3" s="115"/>
      <c r="E3" s="115"/>
      <c r="F3" s="115"/>
      <c r="G3" s="115"/>
      <c r="H3" s="115"/>
    </row>
    <row r="4" spans="1:8" ht="18.75" x14ac:dyDescent="0.3">
      <c r="A4" s="115" t="s">
        <v>7</v>
      </c>
      <c r="B4" s="115"/>
      <c r="C4" s="115"/>
      <c r="D4" s="115"/>
      <c r="E4" s="115"/>
      <c r="F4" s="115"/>
      <c r="G4" s="115"/>
      <c r="H4" s="115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16" t="s">
        <v>105</v>
      </c>
      <c r="B6" s="116"/>
      <c r="C6" s="116"/>
      <c r="D6" s="116"/>
      <c r="E6" s="116"/>
      <c r="F6" s="116"/>
      <c r="G6" s="116"/>
      <c r="H6" s="116"/>
    </row>
    <row r="7" spans="1:8" ht="20.25" x14ac:dyDescent="0.3">
      <c r="A7" s="116" t="s">
        <v>106</v>
      </c>
      <c r="B7" s="116"/>
      <c r="C7" s="116"/>
      <c r="D7" s="116"/>
      <c r="E7" s="116"/>
      <c r="F7" s="116"/>
      <c r="G7" s="116"/>
      <c r="H7" s="116"/>
    </row>
    <row r="8" spans="1:8" ht="18.75" x14ac:dyDescent="0.3">
      <c r="A8" s="114" t="s">
        <v>102</v>
      </c>
      <c r="B8" s="114"/>
      <c r="C8" s="114"/>
      <c r="D8" s="114"/>
      <c r="E8" s="114"/>
      <c r="F8" s="114"/>
      <c r="G8" s="114"/>
      <c r="H8" s="114"/>
    </row>
    <row r="9" spans="1:8" ht="19.5" thickBot="1" x14ac:dyDescent="0.35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38" t="s">
        <v>1</v>
      </c>
      <c r="B10" s="139"/>
      <c r="C10" s="139"/>
      <c r="D10" s="139"/>
      <c r="E10" s="139"/>
      <c r="F10" s="139"/>
      <c r="G10" s="139"/>
      <c r="H10" s="23" t="s">
        <v>2</v>
      </c>
    </row>
    <row r="11" spans="1:8" ht="18.75" x14ac:dyDescent="0.3">
      <c r="A11" s="129" t="s">
        <v>69</v>
      </c>
      <c r="B11" s="129"/>
      <c r="C11" s="129"/>
      <c r="D11" s="129"/>
      <c r="E11" s="129"/>
      <c r="F11" s="129"/>
      <c r="G11" s="129"/>
      <c r="H11" s="5">
        <f>H14</f>
        <v>0</v>
      </c>
    </row>
    <row r="12" spans="1:8" ht="18.75" x14ac:dyDescent="0.3">
      <c r="A12" s="95" t="s">
        <v>70</v>
      </c>
      <c r="B12" s="95"/>
      <c r="C12" s="95"/>
      <c r="D12" s="95"/>
      <c r="E12" s="95"/>
      <c r="F12" s="95"/>
      <c r="G12" s="95"/>
      <c r="H12" s="6">
        <f>H13</f>
        <v>0</v>
      </c>
    </row>
    <row r="13" spans="1:8" ht="18.75" x14ac:dyDescent="0.3">
      <c r="A13" s="95" t="s">
        <v>71</v>
      </c>
      <c r="B13" s="95"/>
      <c r="C13" s="95"/>
      <c r="D13" s="95"/>
      <c r="E13" s="95"/>
      <c r="F13" s="95"/>
      <c r="G13" s="95"/>
      <c r="H13" s="6"/>
    </row>
    <row r="14" spans="1:8" ht="18.75" x14ac:dyDescent="0.3">
      <c r="A14" s="95" t="s">
        <v>72</v>
      </c>
      <c r="B14" s="95"/>
      <c r="C14" s="95"/>
      <c r="D14" s="95"/>
      <c r="E14" s="95"/>
      <c r="F14" s="95"/>
      <c r="G14" s="95"/>
      <c r="H14" s="5">
        <f>H15+H16</f>
        <v>0</v>
      </c>
    </row>
    <row r="15" spans="1:8" ht="18.75" x14ac:dyDescent="0.3">
      <c r="A15" s="95" t="s">
        <v>73</v>
      </c>
      <c r="B15" s="95"/>
      <c r="C15" s="95"/>
      <c r="D15" s="95"/>
      <c r="E15" s="95"/>
      <c r="F15" s="95"/>
      <c r="G15" s="95"/>
      <c r="H15" s="6">
        <f>H13*40%</f>
        <v>0</v>
      </c>
    </row>
    <row r="16" spans="1:8" ht="18.75" x14ac:dyDescent="0.3">
      <c r="A16" s="95" t="s">
        <v>74</v>
      </c>
      <c r="B16" s="95"/>
      <c r="C16" s="95"/>
      <c r="D16" s="95"/>
      <c r="E16" s="95"/>
      <c r="F16" s="95"/>
      <c r="G16" s="95"/>
      <c r="H16" s="6">
        <f>H13*60%</f>
        <v>0</v>
      </c>
    </row>
    <row r="17" spans="1:8" ht="18.75" x14ac:dyDescent="0.3">
      <c r="A17" s="129" t="s">
        <v>75</v>
      </c>
      <c r="B17" s="129"/>
      <c r="C17" s="129"/>
      <c r="D17" s="129"/>
      <c r="E17" s="129"/>
      <c r="F17" s="129"/>
      <c r="G17" s="129"/>
      <c r="H17" s="5">
        <f>H18+H29</f>
        <v>1793272452</v>
      </c>
    </row>
    <row r="18" spans="1:8" ht="18.75" x14ac:dyDescent="0.3">
      <c r="A18" s="118" t="s">
        <v>107</v>
      </c>
      <c r="B18" s="118"/>
      <c r="C18" s="118"/>
      <c r="D18" s="118"/>
      <c r="E18" s="118"/>
      <c r="F18" s="118"/>
      <c r="G18" s="118"/>
      <c r="H18" s="5">
        <f>H19+H26</f>
        <v>1305792420</v>
      </c>
    </row>
    <row r="19" spans="1:8" ht="19.5" x14ac:dyDescent="0.35">
      <c r="A19" s="130" t="s">
        <v>77</v>
      </c>
      <c r="B19" s="130"/>
      <c r="C19" s="130"/>
      <c r="D19" s="130"/>
      <c r="E19" s="130"/>
      <c r="F19" s="130"/>
      <c r="G19" s="130"/>
      <c r="H19" s="22">
        <f>H20</f>
        <v>1305792420</v>
      </c>
    </row>
    <row r="20" spans="1:8" ht="18.75" x14ac:dyDescent="0.3">
      <c r="A20" s="96" t="s">
        <v>78</v>
      </c>
      <c r="B20" s="96"/>
      <c r="C20" s="96"/>
      <c r="D20" s="96"/>
      <c r="E20" s="96"/>
      <c r="F20" s="96"/>
      <c r="G20" s="96"/>
      <c r="H20" s="7">
        <f>SUM(H21:H25)</f>
        <v>1305792420</v>
      </c>
    </row>
    <row r="21" spans="1:8" ht="18.75" x14ac:dyDescent="0.3">
      <c r="A21" s="131" t="s">
        <v>79</v>
      </c>
      <c r="B21" s="132"/>
      <c r="C21" s="132"/>
      <c r="D21" s="132"/>
      <c r="E21" s="132"/>
      <c r="F21" s="132"/>
      <c r="G21" s="133"/>
      <c r="H21" s="7">
        <f>H15</f>
        <v>0</v>
      </c>
    </row>
    <row r="22" spans="1:8" ht="18.75" x14ac:dyDescent="0.3">
      <c r="A22" s="100" t="s">
        <v>80</v>
      </c>
      <c r="B22" s="101"/>
      <c r="C22" s="101"/>
      <c r="D22" s="101"/>
      <c r="E22" s="101"/>
      <c r="F22" s="101"/>
      <c r="G22" s="102"/>
      <c r="H22" s="7"/>
    </row>
    <row r="23" spans="1:8" ht="18.75" x14ac:dyDescent="0.3">
      <c r="A23" s="100" t="s">
        <v>81</v>
      </c>
      <c r="B23" s="101"/>
      <c r="C23" s="101"/>
      <c r="D23" s="101"/>
      <c r="E23" s="101"/>
      <c r="F23" s="101"/>
      <c r="G23" s="102"/>
      <c r="H23" s="7"/>
    </row>
    <row r="24" spans="1:8" ht="18.75" x14ac:dyDescent="0.3">
      <c r="A24" s="100" t="s">
        <v>82</v>
      </c>
      <c r="B24" s="101"/>
      <c r="C24" s="101"/>
      <c r="D24" s="101"/>
      <c r="E24" s="101"/>
      <c r="F24" s="101"/>
      <c r="G24" s="102"/>
      <c r="H24" s="7"/>
    </row>
    <row r="25" spans="1:8" ht="18.75" x14ac:dyDescent="0.3">
      <c r="A25" s="100" t="s">
        <v>83</v>
      </c>
      <c r="B25" s="101"/>
      <c r="C25" s="101"/>
      <c r="D25" s="101"/>
      <c r="E25" s="101"/>
      <c r="F25" s="101"/>
      <c r="G25" s="102"/>
      <c r="H25" s="7">
        <v>1305792420</v>
      </c>
    </row>
    <row r="26" spans="1:8" ht="19.5" x14ac:dyDescent="0.35">
      <c r="A26" s="130" t="s">
        <v>84</v>
      </c>
      <c r="B26" s="130"/>
      <c r="C26" s="130"/>
      <c r="D26" s="130"/>
      <c r="E26" s="130"/>
      <c r="F26" s="130"/>
      <c r="G26" s="130"/>
      <c r="H26" s="22">
        <f>H27+H28</f>
        <v>0</v>
      </c>
    </row>
    <row r="27" spans="1:8" ht="18.75" x14ac:dyDescent="0.3">
      <c r="A27" s="131" t="s">
        <v>85</v>
      </c>
      <c r="B27" s="132"/>
      <c r="C27" s="132"/>
      <c r="D27" s="132"/>
      <c r="E27" s="132"/>
      <c r="F27" s="132"/>
      <c r="G27" s="133"/>
      <c r="H27" s="7">
        <f>H16</f>
        <v>0</v>
      </c>
    </row>
    <row r="28" spans="1:8" ht="18.75" x14ac:dyDescent="0.3">
      <c r="A28" s="100" t="s">
        <v>83</v>
      </c>
      <c r="B28" s="101"/>
      <c r="C28" s="101"/>
      <c r="D28" s="101"/>
      <c r="E28" s="101"/>
      <c r="F28" s="101"/>
      <c r="G28" s="102"/>
      <c r="H28" s="7"/>
    </row>
    <row r="29" spans="1:8" ht="18.75" x14ac:dyDescent="0.3">
      <c r="A29" s="135" t="s">
        <v>86</v>
      </c>
      <c r="B29" s="135"/>
      <c r="C29" s="135"/>
      <c r="D29" s="135"/>
      <c r="E29" s="135"/>
      <c r="F29" s="135"/>
      <c r="G29" s="135"/>
      <c r="H29" s="8">
        <f>SUM(H30:H34)</f>
        <v>487480032</v>
      </c>
    </row>
    <row r="30" spans="1:8" ht="18.75" x14ac:dyDescent="0.3">
      <c r="A30" s="111" t="s">
        <v>87</v>
      </c>
      <c r="B30" s="111"/>
      <c r="C30" s="111"/>
      <c r="D30" s="111"/>
      <c r="E30" s="111"/>
      <c r="F30" s="111"/>
      <c r="G30" s="111"/>
      <c r="H30" s="7">
        <v>0</v>
      </c>
    </row>
    <row r="31" spans="1:8" ht="18.75" x14ac:dyDescent="0.3">
      <c r="A31" s="111" t="s">
        <v>88</v>
      </c>
      <c r="B31" s="111"/>
      <c r="C31" s="111"/>
      <c r="D31" s="111"/>
      <c r="E31" s="111"/>
      <c r="F31" s="111"/>
      <c r="G31" s="111"/>
      <c r="H31" s="7">
        <v>0</v>
      </c>
    </row>
    <row r="32" spans="1:8" ht="18.75" x14ac:dyDescent="0.3">
      <c r="A32" s="96" t="s">
        <v>89</v>
      </c>
      <c r="B32" s="96"/>
      <c r="C32" s="96"/>
      <c r="D32" s="96"/>
      <c r="E32" s="96"/>
      <c r="F32" s="96"/>
      <c r="G32" s="96"/>
      <c r="H32" s="7">
        <v>0</v>
      </c>
    </row>
    <row r="33" spans="1:13" ht="18.75" x14ac:dyDescent="0.3">
      <c r="A33" s="96" t="s">
        <v>90</v>
      </c>
      <c r="B33" s="96"/>
      <c r="C33" s="96"/>
      <c r="D33" s="96"/>
      <c r="E33" s="96"/>
      <c r="F33" s="96"/>
      <c r="G33" s="96"/>
      <c r="H33" s="7"/>
    </row>
    <row r="34" spans="1:13" ht="18.75" x14ac:dyDescent="0.3">
      <c r="A34" s="96" t="s">
        <v>152</v>
      </c>
      <c r="B34" s="96"/>
      <c r="C34" s="96"/>
      <c r="D34" s="96"/>
      <c r="E34" s="96"/>
      <c r="F34" s="96"/>
      <c r="G34" s="96"/>
      <c r="H34" s="7">
        <v>487480032</v>
      </c>
      <c r="M34" s="19">
        <f>H34+THCSPT2!H34+'THCS TP1'!H34+'TH Phước Tân 2'!H32+'TH Tân Mai 2'!H32+'TH Tân Cang'!H32+'TH phước Tân'!H32+'MN Phước Tân'!H34</f>
        <v>4513407912</v>
      </c>
    </row>
    <row r="35" spans="1:13" ht="18.75" x14ac:dyDescent="0.3">
      <c r="A35" s="136"/>
      <c r="B35" s="136"/>
      <c r="C35" s="136"/>
      <c r="D35" s="136"/>
      <c r="E35" s="136"/>
      <c r="F35" s="136"/>
      <c r="M35" s="19">
        <f>M34+H25</f>
        <v>5819200332</v>
      </c>
    </row>
    <row r="36" spans="1:13" ht="18.75" x14ac:dyDescent="0.3">
      <c r="A36" s="136"/>
      <c r="B36" s="136"/>
      <c r="C36" s="136"/>
      <c r="D36" s="136"/>
      <c r="E36" s="136"/>
      <c r="F36" s="136"/>
      <c r="G36" s="136"/>
    </row>
    <row r="37" spans="1:13" ht="16.5" x14ac:dyDescent="0.25">
      <c r="A37" s="24"/>
      <c r="B37" s="24"/>
      <c r="C37" s="24"/>
      <c r="D37" s="24"/>
      <c r="E37" s="24"/>
      <c r="F37" s="24"/>
      <c r="G37" s="24"/>
      <c r="H37" s="25"/>
    </row>
    <row r="38" spans="1:13" ht="18.75" x14ac:dyDescent="0.3">
      <c r="A38" s="136"/>
      <c r="B38" s="136"/>
      <c r="C38" s="136"/>
      <c r="D38" s="136"/>
      <c r="E38" s="136"/>
      <c r="F38" s="136"/>
      <c r="G38" s="136"/>
    </row>
  </sheetData>
  <mergeCells count="35">
    <mergeCell ref="A34:G34"/>
    <mergeCell ref="A35:F35"/>
    <mergeCell ref="A36:G36"/>
    <mergeCell ref="A38:G38"/>
    <mergeCell ref="A27:G27"/>
    <mergeCell ref="A28:G28"/>
    <mergeCell ref="A29:G29"/>
    <mergeCell ref="A30:G30"/>
    <mergeCell ref="A31:G31"/>
    <mergeCell ref="A32:G32"/>
    <mergeCell ref="A33:G3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</mergeCells>
  <pageMargins left="0" right="0" top="0.25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9"/>
  <sheetViews>
    <sheetView workbookViewId="0">
      <selection activeCell="I9" sqref="I9"/>
    </sheetView>
  </sheetViews>
  <sheetFormatPr defaultColWidth="8.85546875" defaultRowHeight="14.25" x14ac:dyDescent="0.2"/>
  <cols>
    <col min="1" max="2" width="11.85546875" style="53" customWidth="1"/>
    <col min="3" max="3" width="13.28515625" style="53" customWidth="1"/>
    <col min="4" max="4" width="46.5703125" style="53" customWidth="1"/>
    <col min="5" max="5" width="26" style="53" customWidth="1"/>
    <col min="6" max="6" width="13.7109375" style="53" bestFit="1" customWidth="1"/>
    <col min="7" max="7" width="15.85546875" style="53" customWidth="1"/>
    <col min="8" max="16384" width="8.85546875" style="53"/>
  </cols>
  <sheetData>
    <row r="1" spans="1:8" ht="15.75" x14ac:dyDescent="0.2">
      <c r="A1" s="52" t="s">
        <v>136</v>
      </c>
      <c r="E1" s="73" t="s">
        <v>114</v>
      </c>
    </row>
    <row r="2" spans="1:8" ht="15.75" x14ac:dyDescent="0.2">
      <c r="A2" s="52" t="s">
        <v>5</v>
      </c>
      <c r="E2" s="54"/>
    </row>
    <row r="4" spans="1:8" ht="24.75" customHeight="1" x14ac:dyDescent="0.2">
      <c r="A4" s="94" t="s">
        <v>108</v>
      </c>
      <c r="B4" s="94"/>
      <c r="C4" s="94"/>
      <c r="D4" s="94"/>
      <c r="E4" s="94"/>
    </row>
    <row r="5" spans="1:8" ht="20.25" customHeight="1" x14ac:dyDescent="0.2">
      <c r="A5" s="90" t="s">
        <v>201</v>
      </c>
      <c r="B5" s="90"/>
      <c r="C5" s="90"/>
      <c r="D5" s="90"/>
      <c r="E5" s="90"/>
    </row>
    <row r="6" spans="1:8" ht="20.25" customHeight="1" x14ac:dyDescent="0.2"/>
    <row r="7" spans="1:8" ht="15.75" x14ac:dyDescent="0.2">
      <c r="E7" s="55" t="s">
        <v>137</v>
      </c>
    </row>
    <row r="8" spans="1:8" ht="26.25" customHeight="1" x14ac:dyDescent="0.2">
      <c r="A8" s="56" t="s">
        <v>109</v>
      </c>
      <c r="B8" s="56" t="s">
        <v>117</v>
      </c>
      <c r="C8" s="56" t="s">
        <v>118</v>
      </c>
      <c r="D8" s="56" t="s">
        <v>119</v>
      </c>
      <c r="E8" s="56" t="s">
        <v>204</v>
      </c>
    </row>
    <row r="9" spans="1:8" s="60" customFormat="1" ht="28.5" customHeight="1" x14ac:dyDescent="0.25">
      <c r="A9" s="57">
        <v>822</v>
      </c>
      <c r="B9" s="57"/>
      <c r="C9" s="57"/>
      <c r="D9" s="58" t="s">
        <v>138</v>
      </c>
      <c r="E9" s="59">
        <f>E10</f>
        <v>5819200332</v>
      </c>
    </row>
    <row r="10" spans="1:8" s="60" customFormat="1" ht="28.5" customHeight="1" x14ac:dyDescent="0.25">
      <c r="A10" s="56"/>
      <c r="B10" s="63"/>
      <c r="C10" s="63"/>
      <c r="D10" s="61" t="s">
        <v>147</v>
      </c>
      <c r="E10" s="62">
        <f>SUM(E11:E18)</f>
        <v>5819200332</v>
      </c>
      <c r="F10" s="53"/>
    </row>
    <row r="11" spans="1:8" s="67" customFormat="1" ht="28.5" customHeight="1" x14ac:dyDescent="0.25">
      <c r="A11" s="57">
        <v>822</v>
      </c>
      <c r="B11" s="63">
        <v>70</v>
      </c>
      <c r="C11" s="63">
        <v>71</v>
      </c>
      <c r="D11" s="64" t="s">
        <v>139</v>
      </c>
      <c r="E11" s="65">
        <v>158230800</v>
      </c>
      <c r="F11" s="66"/>
      <c r="G11" s="66"/>
      <c r="H11" s="66"/>
    </row>
    <row r="12" spans="1:8" s="67" customFormat="1" ht="28.5" customHeight="1" x14ac:dyDescent="0.2">
      <c r="A12" s="57">
        <v>822</v>
      </c>
      <c r="B12" s="63">
        <v>70</v>
      </c>
      <c r="C12" s="63">
        <v>72</v>
      </c>
      <c r="D12" s="68" t="s">
        <v>140</v>
      </c>
      <c r="E12" s="65">
        <v>306605520</v>
      </c>
    </row>
    <row r="13" spans="1:8" s="67" customFormat="1" ht="28.5" customHeight="1" x14ac:dyDescent="0.2">
      <c r="A13" s="57">
        <v>822</v>
      </c>
      <c r="B13" s="63">
        <v>70</v>
      </c>
      <c r="C13" s="63">
        <v>72</v>
      </c>
      <c r="D13" s="68" t="s">
        <v>141</v>
      </c>
      <c r="E13" s="65">
        <v>330501600</v>
      </c>
    </row>
    <row r="14" spans="1:8" s="67" customFormat="1" ht="28.5" customHeight="1" x14ac:dyDescent="0.2">
      <c r="A14" s="57">
        <v>822</v>
      </c>
      <c r="B14" s="63">
        <v>70</v>
      </c>
      <c r="C14" s="63">
        <v>72</v>
      </c>
      <c r="D14" s="68" t="s">
        <v>142</v>
      </c>
      <c r="E14" s="65">
        <v>1295583120</v>
      </c>
    </row>
    <row r="15" spans="1:8" s="67" customFormat="1" ht="28.5" customHeight="1" x14ac:dyDescent="0.2">
      <c r="A15" s="57">
        <v>822</v>
      </c>
      <c r="B15" s="63">
        <v>70</v>
      </c>
      <c r="C15" s="63">
        <v>72</v>
      </c>
      <c r="D15" s="68" t="s">
        <v>143</v>
      </c>
      <c r="E15" s="65">
        <v>497016000</v>
      </c>
    </row>
    <row r="16" spans="1:8" s="66" customFormat="1" ht="28.5" customHeight="1" x14ac:dyDescent="0.25">
      <c r="A16" s="57">
        <v>822</v>
      </c>
      <c r="B16" s="63">
        <v>70</v>
      </c>
      <c r="C16" s="63">
        <v>73</v>
      </c>
      <c r="D16" s="68" t="s">
        <v>144</v>
      </c>
      <c r="E16" s="65">
        <v>1194399648</v>
      </c>
      <c r="F16" s="67"/>
    </row>
    <row r="17" spans="1:6" s="66" customFormat="1" ht="28.5" customHeight="1" x14ac:dyDescent="0.25">
      <c r="A17" s="57">
        <v>822</v>
      </c>
      <c r="B17" s="63">
        <v>70</v>
      </c>
      <c r="C17" s="63">
        <v>73</v>
      </c>
      <c r="D17" s="68" t="s">
        <v>145</v>
      </c>
      <c r="E17" s="65">
        <v>243591192</v>
      </c>
      <c r="F17" s="67"/>
    </row>
    <row r="18" spans="1:6" s="66" customFormat="1" ht="28.5" customHeight="1" x14ac:dyDescent="0.25">
      <c r="A18" s="57">
        <v>822</v>
      </c>
      <c r="B18" s="63">
        <v>70</v>
      </c>
      <c r="C18" s="63">
        <v>73</v>
      </c>
      <c r="D18" s="68" t="s">
        <v>146</v>
      </c>
      <c r="E18" s="65">
        <v>1793272452</v>
      </c>
      <c r="F18" s="67"/>
    </row>
    <row r="19" spans="1:6" ht="24.75" customHeight="1" x14ac:dyDescent="0.25">
      <c r="A19" s="69"/>
      <c r="B19" s="61"/>
      <c r="C19" s="61"/>
      <c r="D19" s="61"/>
      <c r="E19" s="62">
        <f>E9</f>
        <v>5819200332</v>
      </c>
      <c r="F19" s="70"/>
    </row>
    <row r="20" spans="1:6" ht="15.75" hidden="1" x14ac:dyDescent="0.2">
      <c r="E20" s="71" t="s">
        <v>148</v>
      </c>
    </row>
    <row r="21" spans="1:6" ht="15.75" hidden="1" x14ac:dyDescent="0.2">
      <c r="A21" s="52"/>
      <c r="D21" s="72"/>
      <c r="E21" s="73" t="s">
        <v>149</v>
      </c>
    </row>
    <row r="22" spans="1:6" ht="15.75" hidden="1" x14ac:dyDescent="0.2">
      <c r="D22" s="52"/>
      <c r="E22" s="73" t="s">
        <v>150</v>
      </c>
    </row>
    <row r="23" spans="1:6" ht="15.75" hidden="1" x14ac:dyDescent="0.2">
      <c r="A23" s="74"/>
      <c r="D23" s="75"/>
      <c r="E23" s="76"/>
    </row>
    <row r="24" spans="1:6" hidden="1" x14ac:dyDescent="0.2">
      <c r="E24" s="77"/>
    </row>
    <row r="25" spans="1:6" hidden="1" x14ac:dyDescent="0.2">
      <c r="E25" s="77"/>
    </row>
    <row r="26" spans="1:6" hidden="1" x14ac:dyDescent="0.2">
      <c r="A26" s="72"/>
      <c r="E26" s="77"/>
    </row>
    <row r="27" spans="1:6" ht="15.75" hidden="1" x14ac:dyDescent="0.2">
      <c r="A27" s="75"/>
      <c r="E27" s="77"/>
    </row>
    <row r="28" spans="1:6" ht="15.75" hidden="1" x14ac:dyDescent="0.2">
      <c r="E28" s="73" t="s">
        <v>112</v>
      </c>
    </row>
    <row r="29" spans="1:6" ht="23.25" customHeight="1" x14ac:dyDescent="0.2">
      <c r="A29" s="80"/>
    </row>
  </sheetData>
  <mergeCells count="2">
    <mergeCell ref="A4:E4"/>
    <mergeCell ref="A5:E5"/>
  </mergeCells>
  <pageMargins left="0.2" right="0.2" top="0.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tabSelected="1" workbookViewId="0">
      <selection activeCell="M26" sqref="M26"/>
    </sheetView>
  </sheetViews>
  <sheetFormatPr defaultRowHeight="15" x14ac:dyDescent="0.2"/>
  <cols>
    <col min="1" max="1" width="9.140625" style="14"/>
    <col min="2" max="7" width="9.140625" style="1"/>
    <col min="8" max="8" width="25.5703125" style="1" customWidth="1"/>
    <col min="9" max="9" width="25" style="1" customWidth="1"/>
    <col min="10" max="10" width="17.85546875" style="1" customWidth="1"/>
    <col min="11" max="11" width="9.140625" style="1"/>
    <col min="12" max="12" width="15.140625" style="19" customWidth="1"/>
    <col min="13" max="13" width="9.140625" style="1"/>
    <col min="14" max="14" width="17.5703125" style="1" customWidth="1"/>
    <col min="15" max="15" width="12.5703125" style="19" customWidth="1"/>
    <col min="16" max="16" width="9.140625" style="1"/>
    <col min="17" max="17" width="12.7109375" style="1" customWidth="1"/>
    <col min="18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5" ht="18.75" customHeight="1" x14ac:dyDescent="0.25">
      <c r="A1" s="113" t="s">
        <v>37</v>
      </c>
      <c r="B1" s="113"/>
      <c r="C1" s="113"/>
      <c r="D1" s="113"/>
      <c r="E1" s="113"/>
      <c r="F1" s="113"/>
      <c r="G1" s="113"/>
      <c r="H1" s="113"/>
      <c r="I1" s="113"/>
    </row>
    <row r="2" spans="1:15" ht="18.75" x14ac:dyDescent="0.3">
      <c r="B2" s="114" t="s">
        <v>6</v>
      </c>
      <c r="C2" s="114"/>
      <c r="D2" s="114"/>
      <c r="E2" s="114"/>
      <c r="F2" s="114"/>
      <c r="G2" s="114"/>
      <c r="H2" s="114"/>
      <c r="I2" s="114"/>
    </row>
    <row r="3" spans="1:15" ht="18.75" x14ac:dyDescent="0.3">
      <c r="B3" s="115" t="s">
        <v>206</v>
      </c>
      <c r="C3" s="115"/>
      <c r="D3" s="115"/>
      <c r="E3" s="115"/>
      <c r="F3" s="115"/>
      <c r="G3" s="115"/>
      <c r="H3" s="115"/>
      <c r="I3" s="115"/>
    </row>
    <row r="4" spans="1:15" ht="18.75" x14ac:dyDescent="0.3">
      <c r="B4" s="115" t="s">
        <v>7</v>
      </c>
      <c r="C4" s="115"/>
      <c r="D4" s="115"/>
      <c r="E4" s="115"/>
      <c r="F4" s="115"/>
      <c r="G4" s="115"/>
      <c r="H4" s="115"/>
      <c r="I4" s="115"/>
    </row>
    <row r="5" spans="1:15" ht="18.75" x14ac:dyDescent="0.3">
      <c r="A5" s="114" t="s">
        <v>186</v>
      </c>
      <c r="B5" s="114"/>
      <c r="C5" s="114"/>
      <c r="D5" s="114"/>
      <c r="E5" s="114"/>
      <c r="F5" s="114"/>
      <c r="G5" s="114"/>
      <c r="H5" s="114"/>
      <c r="I5" s="114"/>
    </row>
    <row r="6" spans="1:15" ht="20.25" x14ac:dyDescent="0.3">
      <c r="B6" s="116" t="s">
        <v>9</v>
      </c>
      <c r="C6" s="116"/>
      <c r="D6" s="116"/>
      <c r="E6" s="116"/>
      <c r="F6" s="116"/>
      <c r="G6" s="116"/>
      <c r="H6" s="116"/>
      <c r="I6" s="116"/>
    </row>
    <row r="7" spans="1:15" ht="20.25" x14ac:dyDescent="0.3">
      <c r="B7" s="116" t="s">
        <v>10</v>
      </c>
      <c r="C7" s="116"/>
      <c r="D7" s="116"/>
      <c r="E7" s="116"/>
      <c r="F7" s="116"/>
      <c r="G7" s="116"/>
      <c r="H7" s="116"/>
      <c r="I7" s="116"/>
    </row>
    <row r="8" spans="1:15" ht="18.75" x14ac:dyDescent="0.3">
      <c r="B8" s="114" t="s">
        <v>11</v>
      </c>
      <c r="C8" s="114"/>
      <c r="D8" s="114"/>
      <c r="E8" s="114"/>
      <c r="F8" s="114"/>
      <c r="G8" s="114"/>
      <c r="H8" s="114"/>
      <c r="I8" s="114"/>
    </row>
    <row r="9" spans="1:15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5" ht="18.75" x14ac:dyDescent="0.3">
      <c r="A10" s="15" t="s">
        <v>3</v>
      </c>
      <c r="B10" s="117" t="s">
        <v>1</v>
      </c>
      <c r="C10" s="117"/>
      <c r="D10" s="117"/>
      <c r="E10" s="117"/>
      <c r="F10" s="117"/>
      <c r="G10" s="117"/>
      <c r="H10" s="117"/>
      <c r="I10" s="9" t="s">
        <v>2</v>
      </c>
      <c r="N10" s="19"/>
    </row>
    <row r="11" spans="1:15" ht="18.75" x14ac:dyDescent="0.3">
      <c r="A11" s="18" t="s">
        <v>14</v>
      </c>
      <c r="B11" s="118" t="s">
        <v>20</v>
      </c>
      <c r="C11" s="118"/>
      <c r="D11" s="118"/>
      <c r="E11" s="118"/>
      <c r="F11" s="118"/>
      <c r="G11" s="118"/>
      <c r="H11" s="118"/>
      <c r="I11" s="5">
        <v>0</v>
      </c>
    </row>
    <row r="12" spans="1:15" ht="18.75" x14ac:dyDescent="0.3">
      <c r="A12" s="18" t="s">
        <v>15</v>
      </c>
      <c r="B12" s="119" t="s">
        <v>21</v>
      </c>
      <c r="C12" s="120"/>
      <c r="D12" s="120"/>
      <c r="E12" s="120"/>
      <c r="F12" s="120"/>
      <c r="G12" s="120"/>
      <c r="H12" s="121"/>
      <c r="I12" s="5">
        <f>I13</f>
        <v>6281507640</v>
      </c>
      <c r="J12" s="1" t="s">
        <v>38</v>
      </c>
      <c r="N12" s="19"/>
    </row>
    <row r="13" spans="1:15" ht="18.75" x14ac:dyDescent="0.3">
      <c r="A13" s="18">
        <v>1</v>
      </c>
      <c r="B13" s="119" t="s">
        <v>22</v>
      </c>
      <c r="C13" s="120"/>
      <c r="D13" s="120"/>
      <c r="E13" s="120"/>
      <c r="F13" s="120"/>
      <c r="G13" s="120"/>
      <c r="H13" s="121"/>
      <c r="I13" s="5">
        <f>I14+I21</f>
        <v>6281507640</v>
      </c>
    </row>
    <row r="14" spans="1:15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I15+I19</f>
        <v>420591000</v>
      </c>
      <c r="L14" s="21"/>
      <c r="N14" s="21"/>
      <c r="O14" s="21"/>
    </row>
    <row r="15" spans="1:15" s="11" customFormat="1" ht="18.75" x14ac:dyDescent="0.3">
      <c r="A15" s="17" t="s">
        <v>13</v>
      </c>
      <c r="B15" s="122" t="s">
        <v>24</v>
      </c>
      <c r="C15" s="123"/>
      <c r="D15" s="123"/>
      <c r="E15" s="123"/>
      <c r="F15" s="123"/>
      <c r="G15" s="123"/>
      <c r="H15" s="124"/>
      <c r="I15" s="10">
        <f>SUM(I16:I18)</f>
        <v>0</v>
      </c>
      <c r="L15" s="20"/>
      <c r="O15" s="20"/>
    </row>
    <row r="16" spans="1:15" ht="18.75" x14ac:dyDescent="0.3">
      <c r="A16" s="15"/>
      <c r="B16" s="95" t="s">
        <v>12</v>
      </c>
      <c r="C16" s="95"/>
      <c r="D16" s="95"/>
      <c r="E16" s="95"/>
      <c r="F16" s="95"/>
      <c r="G16" s="95"/>
      <c r="H16" s="95"/>
      <c r="I16" s="6"/>
    </row>
    <row r="17" spans="1:15" ht="18.75" x14ac:dyDescent="0.3">
      <c r="A17" s="15"/>
      <c r="B17" s="95" t="s">
        <v>176</v>
      </c>
      <c r="C17" s="95"/>
      <c r="D17" s="95"/>
      <c r="E17" s="95"/>
      <c r="F17" s="95"/>
      <c r="G17" s="95"/>
      <c r="H17" s="95"/>
      <c r="I17" s="6"/>
    </row>
    <row r="18" spans="1:15" ht="18.75" x14ac:dyDescent="0.3">
      <c r="A18" s="15"/>
      <c r="B18" s="95" t="s">
        <v>57</v>
      </c>
      <c r="C18" s="95"/>
      <c r="D18" s="95"/>
      <c r="E18" s="95"/>
      <c r="F18" s="95"/>
      <c r="G18" s="95"/>
      <c r="H18" s="95"/>
      <c r="I18" s="6">
        <v>0</v>
      </c>
    </row>
    <row r="19" spans="1:15" s="11" customFormat="1" ht="19.5" x14ac:dyDescent="0.35">
      <c r="A19" s="17" t="s">
        <v>17</v>
      </c>
      <c r="B19" s="109" t="s">
        <v>25</v>
      </c>
      <c r="C19" s="109"/>
      <c r="D19" s="109"/>
      <c r="E19" s="109"/>
      <c r="F19" s="109"/>
      <c r="G19" s="109"/>
      <c r="H19" s="109"/>
      <c r="I19" s="12">
        <f>SUM(I20:I20)</f>
        <v>420591000</v>
      </c>
      <c r="L19" s="20"/>
      <c r="O19" s="20"/>
    </row>
    <row r="20" spans="1:15" ht="18.75" x14ac:dyDescent="0.3">
      <c r="A20" s="15"/>
      <c r="B20" s="95" t="s">
        <v>163</v>
      </c>
      <c r="C20" s="95"/>
      <c r="D20" s="95"/>
      <c r="E20" s="95"/>
      <c r="F20" s="95"/>
      <c r="G20" s="95"/>
      <c r="H20" s="95"/>
      <c r="I20" s="6">
        <v>420591000</v>
      </c>
    </row>
    <row r="21" spans="1:15" s="13" customFormat="1" ht="19.5" x14ac:dyDescent="0.35">
      <c r="A21" s="16" t="s">
        <v>18</v>
      </c>
      <c r="B21" s="104" t="s">
        <v>26</v>
      </c>
      <c r="C21" s="104"/>
      <c r="D21" s="104"/>
      <c r="E21" s="104"/>
      <c r="F21" s="104"/>
      <c r="G21" s="104"/>
      <c r="H21" s="104"/>
      <c r="I21" s="12">
        <f>I22+I26+I28+I31+I34+I35+I36</f>
        <v>5860916640</v>
      </c>
      <c r="L21" s="21"/>
      <c r="O21" s="21"/>
    </row>
    <row r="22" spans="1:15" ht="18.75" x14ac:dyDescent="0.3">
      <c r="A22" s="15" t="s">
        <v>19</v>
      </c>
      <c r="B22" s="106" t="s">
        <v>24</v>
      </c>
      <c r="C22" s="107"/>
      <c r="D22" s="107"/>
      <c r="E22" s="107"/>
      <c r="F22" s="107"/>
      <c r="G22" s="107"/>
      <c r="H22" s="108"/>
      <c r="I22" s="6">
        <f>SUM(I23:I25)</f>
        <v>2235288877</v>
      </c>
    </row>
    <row r="23" spans="1:15" s="13" customFormat="1" ht="18.75" x14ac:dyDescent="0.3">
      <c r="A23" s="17"/>
      <c r="B23" s="109" t="s">
        <v>12</v>
      </c>
      <c r="C23" s="109"/>
      <c r="D23" s="109"/>
      <c r="E23" s="109"/>
      <c r="F23" s="109"/>
      <c r="G23" s="109"/>
      <c r="H23" s="109"/>
      <c r="I23" s="10">
        <v>1305556347</v>
      </c>
      <c r="L23" s="21"/>
      <c r="O23" s="21"/>
    </row>
    <row r="24" spans="1:15" s="13" customFormat="1" ht="18.75" x14ac:dyDescent="0.3">
      <c r="A24" s="17"/>
      <c r="B24" s="109" t="s">
        <v>176</v>
      </c>
      <c r="C24" s="109"/>
      <c r="D24" s="109"/>
      <c r="E24" s="109"/>
      <c r="F24" s="109"/>
      <c r="G24" s="109"/>
      <c r="H24" s="109"/>
      <c r="I24" s="10">
        <f>710927554+115316136+103488840</f>
        <v>929732530</v>
      </c>
      <c r="L24" s="21"/>
      <c r="O24" s="21"/>
    </row>
    <row r="25" spans="1:15" s="13" customFormat="1" ht="18.75" x14ac:dyDescent="0.3">
      <c r="A25" s="17"/>
      <c r="B25" s="109" t="s">
        <v>57</v>
      </c>
      <c r="C25" s="109"/>
      <c r="D25" s="109"/>
      <c r="E25" s="109"/>
      <c r="F25" s="109"/>
      <c r="G25" s="109"/>
      <c r="H25" s="109"/>
      <c r="I25" s="10">
        <v>0</v>
      </c>
      <c r="L25" s="21"/>
      <c r="O25" s="21"/>
    </row>
    <row r="26" spans="1:15" ht="18.75" x14ac:dyDescent="0.3">
      <c r="A26" s="15" t="s">
        <v>29</v>
      </c>
      <c r="B26" s="100" t="s">
        <v>172</v>
      </c>
      <c r="C26" s="101"/>
      <c r="D26" s="101"/>
      <c r="E26" s="101"/>
      <c r="F26" s="101"/>
      <c r="G26" s="101"/>
      <c r="H26" s="102"/>
      <c r="I26" s="6">
        <f>SUM(I27:I27)</f>
        <v>215963280</v>
      </c>
    </row>
    <row r="27" spans="1:15" ht="18.75" x14ac:dyDescent="0.3">
      <c r="A27" s="15"/>
      <c r="B27" s="97" t="s">
        <v>164</v>
      </c>
      <c r="C27" s="98"/>
      <c r="D27" s="98"/>
      <c r="E27" s="98"/>
      <c r="F27" s="98"/>
      <c r="G27" s="98"/>
      <c r="H27" s="99"/>
      <c r="I27" s="7">
        <v>215963280</v>
      </c>
    </row>
    <row r="28" spans="1:15" ht="18.75" x14ac:dyDescent="0.3">
      <c r="A28" s="15" t="s">
        <v>31</v>
      </c>
      <c r="B28" s="100" t="s">
        <v>30</v>
      </c>
      <c r="C28" s="101"/>
      <c r="D28" s="101"/>
      <c r="E28" s="101"/>
      <c r="F28" s="101"/>
      <c r="G28" s="101"/>
      <c r="H28" s="102"/>
      <c r="I28" s="7">
        <f>SUM(I29:I30)</f>
        <v>0</v>
      </c>
    </row>
    <row r="29" spans="1:15" s="11" customFormat="1" ht="18.75" x14ac:dyDescent="0.3">
      <c r="A29" s="17"/>
      <c r="B29" s="103" t="s">
        <v>27</v>
      </c>
      <c r="C29" s="103"/>
      <c r="D29" s="103"/>
      <c r="E29" s="103"/>
      <c r="F29" s="103"/>
      <c r="G29" s="103"/>
      <c r="H29" s="103"/>
      <c r="I29" s="78">
        <v>0</v>
      </c>
      <c r="L29" s="20"/>
      <c r="O29" s="20"/>
    </row>
    <row r="30" spans="1:15" s="11" customFormat="1" ht="18.75" x14ac:dyDescent="0.3">
      <c r="A30" s="17"/>
      <c r="B30" s="97" t="s">
        <v>63</v>
      </c>
      <c r="C30" s="98"/>
      <c r="D30" s="98"/>
      <c r="E30" s="98"/>
      <c r="F30" s="98"/>
      <c r="G30" s="98"/>
      <c r="H30" s="99"/>
      <c r="I30" s="78">
        <v>0</v>
      </c>
      <c r="L30" s="20"/>
      <c r="O30" s="20"/>
    </row>
    <row r="31" spans="1:15" ht="18.75" x14ac:dyDescent="0.3">
      <c r="A31" s="15" t="s">
        <v>32</v>
      </c>
      <c r="B31" s="100" t="s">
        <v>178</v>
      </c>
      <c r="C31" s="101"/>
      <c r="D31" s="101"/>
      <c r="E31" s="101"/>
      <c r="F31" s="101"/>
      <c r="G31" s="101"/>
      <c r="H31" s="102"/>
      <c r="I31" s="7">
        <f>SUM(I32:I33)</f>
        <v>948394287</v>
      </c>
    </row>
    <row r="32" spans="1:15" ht="18.75" x14ac:dyDescent="0.3">
      <c r="A32" s="15"/>
      <c r="B32" s="97" t="s">
        <v>179</v>
      </c>
      <c r="C32" s="98"/>
      <c r="D32" s="98"/>
      <c r="E32" s="98"/>
      <c r="F32" s="98"/>
      <c r="G32" s="98"/>
      <c r="H32" s="99"/>
      <c r="I32" s="140">
        <v>725626687</v>
      </c>
      <c r="J32" s="141"/>
    </row>
    <row r="33" spans="1:9" ht="18.75" x14ac:dyDescent="0.3">
      <c r="A33" s="15"/>
      <c r="B33" s="97" t="s">
        <v>180</v>
      </c>
      <c r="C33" s="98"/>
      <c r="D33" s="98"/>
      <c r="E33" s="98"/>
      <c r="F33" s="98"/>
      <c r="G33" s="98"/>
      <c r="H33" s="99"/>
      <c r="I33" s="78">
        <v>222767600</v>
      </c>
    </row>
    <row r="34" spans="1:9" ht="18.75" x14ac:dyDescent="0.3">
      <c r="A34" s="15" t="s">
        <v>33</v>
      </c>
      <c r="B34" s="100" t="s">
        <v>177</v>
      </c>
      <c r="C34" s="101"/>
      <c r="D34" s="101"/>
      <c r="E34" s="101"/>
      <c r="F34" s="101"/>
      <c r="G34" s="101"/>
      <c r="H34" s="102"/>
      <c r="I34" s="7">
        <v>25000000</v>
      </c>
    </row>
    <row r="35" spans="1:9" ht="18.75" x14ac:dyDescent="0.3">
      <c r="A35" s="15" t="s">
        <v>34</v>
      </c>
      <c r="B35" s="111" t="s">
        <v>35</v>
      </c>
      <c r="C35" s="111"/>
      <c r="D35" s="111"/>
      <c r="E35" s="111"/>
      <c r="F35" s="111"/>
      <c r="G35" s="111"/>
      <c r="H35" s="111"/>
      <c r="I35" s="7">
        <v>693360000</v>
      </c>
    </row>
    <row r="36" spans="1:9" ht="18.75" x14ac:dyDescent="0.3">
      <c r="A36" s="15" t="s">
        <v>56</v>
      </c>
      <c r="B36" s="111" t="s">
        <v>183</v>
      </c>
      <c r="C36" s="111"/>
      <c r="D36" s="111"/>
      <c r="E36" s="111"/>
      <c r="F36" s="111"/>
      <c r="G36" s="111"/>
      <c r="H36" s="111"/>
      <c r="I36" s="7">
        <f>SUM(I37:I38)</f>
        <v>1742910196</v>
      </c>
    </row>
    <row r="37" spans="1:9" ht="18.75" x14ac:dyDescent="0.3">
      <c r="A37" s="15"/>
      <c r="B37" s="112" t="s">
        <v>184</v>
      </c>
      <c r="C37" s="112"/>
      <c r="D37" s="112"/>
      <c r="E37" s="112"/>
      <c r="F37" s="112"/>
      <c r="G37" s="112"/>
      <c r="H37" s="112"/>
      <c r="I37" s="7">
        <v>499816043</v>
      </c>
    </row>
    <row r="38" spans="1:9" ht="18.75" x14ac:dyDescent="0.3">
      <c r="A38" s="15"/>
      <c r="B38" s="103" t="s">
        <v>185</v>
      </c>
      <c r="C38" s="103"/>
      <c r="D38" s="103"/>
      <c r="E38" s="103"/>
      <c r="F38" s="103"/>
      <c r="G38" s="103"/>
      <c r="H38" s="103"/>
      <c r="I38" s="7">
        <v>1243094153</v>
      </c>
    </row>
    <row r="39" spans="1:9" ht="18.75" x14ac:dyDescent="0.3">
      <c r="A39" s="15"/>
      <c r="B39" s="96"/>
      <c r="C39" s="96"/>
      <c r="D39" s="96"/>
      <c r="E39" s="96"/>
      <c r="F39" s="96"/>
      <c r="G39" s="96"/>
      <c r="H39" s="96"/>
      <c r="I39" s="7"/>
    </row>
    <row r="40" spans="1:9" x14ac:dyDescent="0.2">
      <c r="A40" s="110" t="s">
        <v>8</v>
      </c>
      <c r="B40" s="110"/>
    </row>
    <row r="41" spans="1:9" ht="31.5" customHeight="1" x14ac:dyDescent="0.2">
      <c r="A41" s="105" t="s">
        <v>36</v>
      </c>
      <c r="B41" s="105"/>
      <c r="C41" s="105"/>
      <c r="D41" s="105"/>
      <c r="E41" s="105"/>
      <c r="F41" s="105"/>
      <c r="G41" s="105"/>
      <c r="H41" s="105"/>
      <c r="I41" s="105"/>
    </row>
  </sheetData>
  <mergeCells count="40">
    <mergeCell ref="A1:I1"/>
    <mergeCell ref="B19:H19"/>
    <mergeCell ref="B2:I2"/>
    <mergeCell ref="B3:I3"/>
    <mergeCell ref="B4:I4"/>
    <mergeCell ref="B6:I6"/>
    <mergeCell ref="B7:I7"/>
    <mergeCell ref="B8:I8"/>
    <mergeCell ref="B10:H10"/>
    <mergeCell ref="B11:H11"/>
    <mergeCell ref="B14:H14"/>
    <mergeCell ref="B16:H16"/>
    <mergeCell ref="B12:H12"/>
    <mergeCell ref="B13:H13"/>
    <mergeCell ref="B15:H15"/>
    <mergeCell ref="A5:I5"/>
    <mergeCell ref="A41:I41"/>
    <mergeCell ref="B22:H22"/>
    <mergeCell ref="B23:H23"/>
    <mergeCell ref="B24:H24"/>
    <mergeCell ref="B25:H25"/>
    <mergeCell ref="B32:H32"/>
    <mergeCell ref="B33:H33"/>
    <mergeCell ref="A40:B40"/>
    <mergeCell ref="B34:H34"/>
    <mergeCell ref="B35:H35"/>
    <mergeCell ref="B36:H36"/>
    <mergeCell ref="B37:H37"/>
    <mergeCell ref="B38:H38"/>
    <mergeCell ref="B31:H31"/>
    <mergeCell ref="B17:H17"/>
    <mergeCell ref="B18:H18"/>
    <mergeCell ref="B39:H39"/>
    <mergeCell ref="B27:H27"/>
    <mergeCell ref="B28:H28"/>
    <mergeCell ref="B29:H29"/>
    <mergeCell ref="B30:H30"/>
    <mergeCell ref="B20:H20"/>
    <mergeCell ref="B21:H21"/>
    <mergeCell ref="B26:H26"/>
  </mergeCells>
  <pageMargins left="0" right="0" top="0.5" bottom="0.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workbookViewId="0">
      <selection activeCell="M22" sqref="M22"/>
    </sheetView>
  </sheetViews>
  <sheetFormatPr defaultRowHeight="15" x14ac:dyDescent="0.2"/>
  <cols>
    <col min="1" max="1" width="9.140625" style="14"/>
    <col min="2" max="7" width="9.140625" style="1"/>
    <col min="8" max="8" width="25" style="1" customWidth="1"/>
    <col min="9" max="9" width="27.140625" style="1" customWidth="1"/>
    <col min="10" max="11" width="9.140625" style="1"/>
    <col min="12" max="12" width="14.85546875" style="1" customWidth="1"/>
    <col min="13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0" ht="18.75" customHeight="1" x14ac:dyDescent="0.25">
      <c r="A1" s="113" t="s">
        <v>4</v>
      </c>
      <c r="B1" s="113"/>
      <c r="C1" s="113"/>
      <c r="D1" s="113"/>
      <c r="E1" s="113"/>
      <c r="F1" s="113"/>
      <c r="G1" s="113"/>
      <c r="H1" s="113"/>
      <c r="I1" s="113"/>
    </row>
    <row r="2" spans="1:10" ht="18.75" x14ac:dyDescent="0.3">
      <c r="B2" s="114" t="s">
        <v>6</v>
      </c>
      <c r="C2" s="114"/>
      <c r="D2" s="114"/>
      <c r="E2" s="114"/>
      <c r="F2" s="114"/>
      <c r="G2" s="114"/>
      <c r="H2" s="114"/>
      <c r="I2" s="114"/>
    </row>
    <row r="3" spans="1:10" ht="18.75" x14ac:dyDescent="0.3">
      <c r="B3" s="115" t="s">
        <v>151</v>
      </c>
      <c r="C3" s="115"/>
      <c r="D3" s="115"/>
      <c r="E3" s="115"/>
      <c r="F3" s="115"/>
      <c r="G3" s="115"/>
      <c r="H3" s="115"/>
      <c r="I3" s="115"/>
    </row>
    <row r="4" spans="1:10" ht="18.75" x14ac:dyDescent="0.3">
      <c r="B4" s="115" t="s">
        <v>7</v>
      </c>
      <c r="C4" s="115"/>
      <c r="D4" s="115"/>
      <c r="E4" s="115"/>
      <c r="F4" s="115"/>
      <c r="G4" s="115"/>
      <c r="H4" s="115"/>
      <c r="I4" s="115"/>
    </row>
    <row r="5" spans="1:10" ht="18.75" x14ac:dyDescent="0.3">
      <c r="A5" s="114" t="s">
        <v>186</v>
      </c>
      <c r="B5" s="114"/>
      <c r="C5" s="114"/>
      <c r="D5" s="114"/>
      <c r="E5" s="114"/>
      <c r="F5" s="114"/>
      <c r="G5" s="114"/>
      <c r="H5" s="114"/>
      <c r="I5" s="114"/>
    </row>
    <row r="6" spans="1:10" ht="20.25" x14ac:dyDescent="0.3">
      <c r="B6" s="116" t="s">
        <v>39</v>
      </c>
      <c r="C6" s="116"/>
      <c r="D6" s="116"/>
      <c r="E6" s="116"/>
      <c r="F6" s="116"/>
      <c r="G6" s="116"/>
      <c r="H6" s="116"/>
      <c r="I6" s="116"/>
    </row>
    <row r="7" spans="1:10" ht="20.25" x14ac:dyDescent="0.3">
      <c r="B7" s="116" t="s">
        <v>40</v>
      </c>
      <c r="C7" s="116"/>
      <c r="D7" s="116"/>
      <c r="E7" s="116"/>
      <c r="F7" s="116"/>
      <c r="G7" s="116"/>
      <c r="H7" s="116"/>
      <c r="I7" s="116"/>
    </row>
    <row r="8" spans="1:10" ht="18.75" x14ac:dyDescent="0.3">
      <c r="B8" s="114" t="s">
        <v>11</v>
      </c>
      <c r="C8" s="114"/>
      <c r="D8" s="114"/>
      <c r="E8" s="114"/>
      <c r="F8" s="114"/>
      <c r="G8" s="114"/>
      <c r="H8" s="114"/>
      <c r="I8" s="114"/>
    </row>
    <row r="9" spans="1:10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0" ht="18.75" x14ac:dyDescent="0.3">
      <c r="A10" s="15" t="s">
        <v>3</v>
      </c>
      <c r="B10" s="117" t="s">
        <v>1</v>
      </c>
      <c r="C10" s="117"/>
      <c r="D10" s="117"/>
      <c r="E10" s="117"/>
      <c r="F10" s="117"/>
      <c r="G10" s="117"/>
      <c r="H10" s="117"/>
      <c r="I10" s="9" t="s">
        <v>2</v>
      </c>
    </row>
    <row r="11" spans="1:10" ht="18.75" x14ac:dyDescent="0.3">
      <c r="A11" s="18" t="s">
        <v>14</v>
      </c>
      <c r="B11" s="118" t="s">
        <v>20</v>
      </c>
      <c r="C11" s="118"/>
      <c r="D11" s="118"/>
      <c r="E11" s="118"/>
      <c r="F11" s="118"/>
      <c r="G11" s="118"/>
      <c r="H11" s="118"/>
      <c r="I11" s="5">
        <v>0</v>
      </c>
    </row>
    <row r="12" spans="1:10" ht="18.75" x14ac:dyDescent="0.3">
      <c r="A12" s="18" t="s">
        <v>15</v>
      </c>
      <c r="B12" s="119" t="s">
        <v>21</v>
      </c>
      <c r="C12" s="120"/>
      <c r="D12" s="120"/>
      <c r="E12" s="120"/>
      <c r="F12" s="120"/>
      <c r="G12" s="120"/>
      <c r="H12" s="121"/>
      <c r="I12" s="5">
        <f>I13</f>
        <v>7420723840</v>
      </c>
      <c r="J12" s="1" t="s">
        <v>38</v>
      </c>
    </row>
    <row r="13" spans="1:10" ht="18.75" x14ac:dyDescent="0.3">
      <c r="A13" s="18">
        <v>1</v>
      </c>
      <c r="B13" s="119" t="s">
        <v>22</v>
      </c>
      <c r="C13" s="120"/>
      <c r="D13" s="120"/>
      <c r="E13" s="120"/>
      <c r="F13" s="120"/>
      <c r="G13" s="120"/>
      <c r="H13" s="121"/>
      <c r="I13" s="5">
        <f>I14+I19</f>
        <v>7420723840</v>
      </c>
    </row>
    <row r="14" spans="1:10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I15+I17</f>
        <v>199990000</v>
      </c>
    </row>
    <row r="15" spans="1:10" s="11" customFormat="1" ht="18.75" x14ac:dyDescent="0.3">
      <c r="A15" s="17" t="s">
        <v>13</v>
      </c>
      <c r="B15" s="122" t="s">
        <v>24</v>
      </c>
      <c r="C15" s="123"/>
      <c r="D15" s="123"/>
      <c r="E15" s="123"/>
      <c r="F15" s="123"/>
      <c r="G15" s="123"/>
      <c r="H15" s="124"/>
      <c r="I15" s="10">
        <f>SUM(I16)</f>
        <v>0</v>
      </c>
    </row>
    <row r="16" spans="1:10" ht="18.75" x14ac:dyDescent="0.3">
      <c r="A16" s="15"/>
      <c r="B16" s="95" t="s">
        <v>12</v>
      </c>
      <c r="C16" s="95"/>
      <c r="D16" s="95"/>
      <c r="E16" s="95"/>
      <c r="F16" s="95"/>
      <c r="G16" s="95"/>
      <c r="H16" s="95"/>
      <c r="I16" s="6">
        <v>0</v>
      </c>
    </row>
    <row r="17" spans="1:12" s="11" customFormat="1" ht="19.5" x14ac:dyDescent="0.35">
      <c r="A17" s="17" t="s">
        <v>17</v>
      </c>
      <c r="B17" s="109" t="s">
        <v>25</v>
      </c>
      <c r="C17" s="109"/>
      <c r="D17" s="109"/>
      <c r="E17" s="109"/>
      <c r="F17" s="109"/>
      <c r="G17" s="109"/>
      <c r="H17" s="109"/>
      <c r="I17" s="12">
        <f>SUM(I18:I18)</f>
        <v>199990000</v>
      </c>
    </row>
    <row r="18" spans="1:12" ht="18.75" x14ac:dyDescent="0.3">
      <c r="A18" s="15"/>
      <c r="B18" s="95" t="s">
        <v>163</v>
      </c>
      <c r="C18" s="95"/>
      <c r="D18" s="95"/>
      <c r="E18" s="95"/>
      <c r="F18" s="95"/>
      <c r="G18" s="95"/>
      <c r="H18" s="95"/>
      <c r="I18" s="6">
        <v>199990000</v>
      </c>
      <c r="L18" s="19"/>
    </row>
    <row r="19" spans="1:12" s="13" customFormat="1" ht="19.5" x14ac:dyDescent="0.35">
      <c r="A19" s="16" t="s">
        <v>18</v>
      </c>
      <c r="B19" s="104" t="s">
        <v>26</v>
      </c>
      <c r="C19" s="104"/>
      <c r="D19" s="104"/>
      <c r="E19" s="104"/>
      <c r="F19" s="104"/>
      <c r="G19" s="104"/>
      <c r="H19" s="104"/>
      <c r="I19" s="12">
        <f>I20+I22+I25+I28</f>
        <v>7220733840</v>
      </c>
    </row>
    <row r="20" spans="1:12" s="79" customFormat="1" ht="18.75" x14ac:dyDescent="0.3">
      <c r="A20" s="15" t="s">
        <v>19</v>
      </c>
      <c r="B20" s="106" t="s">
        <v>24</v>
      </c>
      <c r="C20" s="107"/>
      <c r="D20" s="107"/>
      <c r="E20" s="107"/>
      <c r="F20" s="107"/>
      <c r="G20" s="107"/>
      <c r="H20" s="108"/>
      <c r="I20" s="6">
        <f>SUM(I21)</f>
        <v>436136600</v>
      </c>
    </row>
    <row r="21" spans="1:12" s="13" customFormat="1" ht="18.75" x14ac:dyDescent="0.3">
      <c r="A21" s="17"/>
      <c r="B21" s="109" t="s">
        <v>12</v>
      </c>
      <c r="C21" s="109"/>
      <c r="D21" s="109"/>
      <c r="E21" s="109"/>
      <c r="F21" s="109"/>
      <c r="G21" s="109"/>
      <c r="H21" s="109"/>
      <c r="I21" s="10">
        <v>436136600</v>
      </c>
    </row>
    <row r="22" spans="1:12" ht="18.75" x14ac:dyDescent="0.3">
      <c r="A22" s="15" t="s">
        <v>29</v>
      </c>
      <c r="B22" s="95" t="s">
        <v>173</v>
      </c>
      <c r="C22" s="95"/>
      <c r="D22" s="95"/>
      <c r="E22" s="95"/>
      <c r="F22" s="95"/>
      <c r="G22" s="95"/>
      <c r="H22" s="95"/>
      <c r="I22" s="6">
        <f>SUM(I23:I24)</f>
        <v>6683675000</v>
      </c>
    </row>
    <row r="23" spans="1:12" s="11" customFormat="1" ht="18.75" x14ac:dyDescent="0.3">
      <c r="A23" s="17"/>
      <c r="B23" s="103" t="s">
        <v>174</v>
      </c>
      <c r="C23" s="103"/>
      <c r="D23" s="103"/>
      <c r="E23" s="103"/>
      <c r="F23" s="103"/>
      <c r="G23" s="103"/>
      <c r="H23" s="103"/>
      <c r="I23" s="78">
        <v>6617500000</v>
      </c>
    </row>
    <row r="24" spans="1:12" s="11" customFormat="1" ht="18.75" x14ac:dyDescent="0.3">
      <c r="A24" s="17"/>
      <c r="B24" s="97" t="s">
        <v>175</v>
      </c>
      <c r="C24" s="98"/>
      <c r="D24" s="98"/>
      <c r="E24" s="98"/>
      <c r="F24" s="98"/>
      <c r="G24" s="98"/>
      <c r="H24" s="99"/>
      <c r="I24" s="78">
        <v>66175000</v>
      </c>
    </row>
    <row r="25" spans="1:12" ht="18.75" x14ac:dyDescent="0.3">
      <c r="A25" s="15" t="s">
        <v>31</v>
      </c>
      <c r="B25" s="100" t="s">
        <v>41</v>
      </c>
      <c r="C25" s="101"/>
      <c r="D25" s="101"/>
      <c r="E25" s="101"/>
      <c r="F25" s="101"/>
      <c r="G25" s="101"/>
      <c r="H25" s="102"/>
      <c r="I25" s="7">
        <f>SUM(I26:I27)</f>
        <v>0</v>
      </c>
    </row>
    <row r="26" spans="1:12" s="11" customFormat="1" ht="18.75" x14ac:dyDescent="0.3">
      <c r="A26" s="17"/>
      <c r="B26" s="103" t="s">
        <v>64</v>
      </c>
      <c r="C26" s="103"/>
      <c r="D26" s="103"/>
      <c r="E26" s="103"/>
      <c r="F26" s="103"/>
      <c r="G26" s="103"/>
      <c r="H26" s="103"/>
      <c r="I26" s="78">
        <v>0</v>
      </c>
    </row>
    <row r="27" spans="1:12" s="11" customFormat="1" ht="18.75" x14ac:dyDescent="0.3">
      <c r="A27" s="17"/>
      <c r="B27" s="97" t="s">
        <v>28</v>
      </c>
      <c r="C27" s="98"/>
      <c r="D27" s="98"/>
      <c r="E27" s="98"/>
      <c r="F27" s="98"/>
      <c r="G27" s="98"/>
      <c r="H27" s="99"/>
      <c r="I27" s="78">
        <v>0</v>
      </c>
    </row>
    <row r="28" spans="1:12" ht="18.75" x14ac:dyDescent="0.3">
      <c r="A28" s="15" t="s">
        <v>32</v>
      </c>
      <c r="B28" s="100" t="s">
        <v>172</v>
      </c>
      <c r="C28" s="101"/>
      <c r="D28" s="101"/>
      <c r="E28" s="101"/>
      <c r="F28" s="101"/>
      <c r="G28" s="101"/>
      <c r="H28" s="102"/>
      <c r="I28" s="7">
        <f>SUM(I29)</f>
        <v>100922240</v>
      </c>
    </row>
    <row r="29" spans="1:12" ht="18.75" x14ac:dyDescent="0.3">
      <c r="A29" s="15"/>
      <c r="B29" s="97" t="s">
        <v>164</v>
      </c>
      <c r="C29" s="98"/>
      <c r="D29" s="98"/>
      <c r="E29" s="98"/>
      <c r="F29" s="98"/>
      <c r="G29" s="98"/>
      <c r="H29" s="99"/>
      <c r="I29" s="78">
        <v>100922240</v>
      </c>
    </row>
    <row r="30" spans="1:12" ht="18.75" x14ac:dyDescent="0.3">
      <c r="A30" s="15"/>
      <c r="B30" s="111"/>
      <c r="C30" s="111"/>
      <c r="D30" s="111"/>
      <c r="E30" s="111"/>
      <c r="F30" s="111"/>
      <c r="G30" s="111"/>
      <c r="H30" s="111"/>
      <c r="I30" s="7"/>
    </row>
    <row r="31" spans="1:12" ht="18.75" x14ac:dyDescent="0.3">
      <c r="A31" s="15"/>
      <c r="B31" s="111"/>
      <c r="C31" s="111"/>
      <c r="D31" s="111"/>
      <c r="E31" s="111"/>
      <c r="F31" s="111"/>
      <c r="G31" s="111"/>
      <c r="H31" s="111"/>
      <c r="I31" s="7">
        <v>0</v>
      </c>
    </row>
    <row r="32" spans="1:12" ht="18.75" x14ac:dyDescent="0.3">
      <c r="A32" s="15"/>
      <c r="B32" s="96"/>
      <c r="C32" s="96"/>
      <c r="D32" s="96"/>
      <c r="E32" s="96"/>
      <c r="F32" s="96"/>
      <c r="G32" s="96"/>
      <c r="H32" s="96"/>
      <c r="I32" s="7"/>
    </row>
    <row r="33" spans="1:9" ht="18.75" x14ac:dyDescent="0.3">
      <c r="A33" s="15"/>
      <c r="B33" s="96"/>
      <c r="C33" s="96"/>
      <c r="D33" s="96"/>
      <c r="E33" s="96"/>
      <c r="F33" s="96"/>
      <c r="G33" s="96"/>
      <c r="H33" s="96"/>
      <c r="I33" s="7"/>
    </row>
    <row r="34" spans="1:9" x14ac:dyDescent="0.2">
      <c r="A34" s="110" t="s">
        <v>8</v>
      </c>
      <c r="B34" s="110"/>
    </row>
    <row r="35" spans="1:9" ht="31.5" customHeight="1" x14ac:dyDescent="0.2">
      <c r="A35" s="105" t="s">
        <v>36</v>
      </c>
      <c r="B35" s="105"/>
      <c r="C35" s="105"/>
      <c r="D35" s="105"/>
      <c r="E35" s="105"/>
      <c r="F35" s="105"/>
      <c r="G35" s="105"/>
      <c r="H35" s="105"/>
      <c r="I35" s="105"/>
    </row>
  </sheetData>
  <mergeCells count="34">
    <mergeCell ref="B31:H31"/>
    <mergeCell ref="B32:H32"/>
    <mergeCell ref="B33:H33"/>
    <mergeCell ref="A34:B34"/>
    <mergeCell ref="A35:I35"/>
    <mergeCell ref="B18:H18"/>
    <mergeCell ref="B30:H30"/>
    <mergeCell ref="B19:H19"/>
    <mergeCell ref="B22:H22"/>
    <mergeCell ref="B23:H23"/>
    <mergeCell ref="B24:H24"/>
    <mergeCell ref="B25:H25"/>
    <mergeCell ref="B26:H26"/>
    <mergeCell ref="B27:H27"/>
    <mergeCell ref="B28:H28"/>
    <mergeCell ref="B20:H20"/>
    <mergeCell ref="B21:H21"/>
    <mergeCell ref="B29:H29"/>
    <mergeCell ref="B13:H13"/>
    <mergeCell ref="B14:H14"/>
    <mergeCell ref="B15:H15"/>
    <mergeCell ref="B16:H16"/>
    <mergeCell ref="B17:H17"/>
    <mergeCell ref="B7:I7"/>
    <mergeCell ref="B8:I8"/>
    <mergeCell ref="B10:H10"/>
    <mergeCell ref="B11:H11"/>
    <mergeCell ref="B12:H12"/>
    <mergeCell ref="B6:I6"/>
    <mergeCell ref="A1:I1"/>
    <mergeCell ref="B2:I2"/>
    <mergeCell ref="B3:I3"/>
    <mergeCell ref="B4:I4"/>
    <mergeCell ref="A5:I5"/>
  </mergeCells>
  <pageMargins left="0.2" right="0.2" top="0.5" bottom="0.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zoomScaleNormal="100" workbookViewId="0">
      <selection activeCell="B2" sqref="B2:I2"/>
    </sheetView>
  </sheetViews>
  <sheetFormatPr defaultRowHeight="15" x14ac:dyDescent="0.2"/>
  <cols>
    <col min="1" max="1" width="9.140625" style="14"/>
    <col min="2" max="7" width="9.140625" style="1"/>
    <col min="8" max="8" width="23.5703125" style="1" customWidth="1"/>
    <col min="9" max="9" width="28.5703125" style="1" customWidth="1"/>
    <col min="10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0" ht="18.75" customHeight="1" x14ac:dyDescent="0.25">
      <c r="A1" s="113" t="s">
        <v>42</v>
      </c>
      <c r="B1" s="113"/>
      <c r="C1" s="113"/>
      <c r="D1" s="113"/>
      <c r="E1" s="113"/>
      <c r="F1" s="113"/>
      <c r="G1" s="113"/>
      <c r="H1" s="113"/>
      <c r="I1" s="113"/>
    </row>
    <row r="2" spans="1:10" ht="18.75" x14ac:dyDescent="0.3">
      <c r="B2" s="114" t="s">
        <v>6</v>
      </c>
      <c r="C2" s="114"/>
      <c r="D2" s="114"/>
      <c r="E2" s="114"/>
      <c r="F2" s="114"/>
      <c r="G2" s="114"/>
      <c r="H2" s="114"/>
      <c r="I2" s="114"/>
    </row>
    <row r="3" spans="1:10" ht="18.75" x14ac:dyDescent="0.3">
      <c r="B3" s="115" t="s">
        <v>153</v>
      </c>
      <c r="C3" s="115"/>
      <c r="D3" s="115"/>
      <c r="E3" s="115"/>
      <c r="F3" s="115"/>
      <c r="G3" s="115"/>
      <c r="H3" s="115"/>
      <c r="I3" s="115"/>
    </row>
    <row r="4" spans="1:10" ht="18.75" x14ac:dyDescent="0.3">
      <c r="B4" s="115" t="s">
        <v>7</v>
      </c>
      <c r="C4" s="115"/>
      <c r="D4" s="115"/>
      <c r="E4" s="115"/>
      <c r="F4" s="115"/>
      <c r="G4" s="115"/>
      <c r="H4" s="115"/>
      <c r="I4" s="115"/>
    </row>
    <row r="5" spans="1:10" ht="18.75" x14ac:dyDescent="0.3">
      <c r="A5" s="114" t="s">
        <v>186</v>
      </c>
      <c r="B5" s="114"/>
      <c r="C5" s="114"/>
      <c r="D5" s="114"/>
      <c r="E5" s="114"/>
      <c r="F5" s="114"/>
      <c r="G5" s="114"/>
      <c r="H5" s="114"/>
      <c r="I5" s="114"/>
    </row>
    <row r="6" spans="1:10" ht="20.25" x14ac:dyDescent="0.3">
      <c r="B6" s="116" t="s">
        <v>43</v>
      </c>
      <c r="C6" s="116"/>
      <c r="D6" s="116"/>
      <c r="E6" s="116"/>
      <c r="F6" s="116"/>
      <c r="G6" s="116"/>
      <c r="H6" s="116"/>
      <c r="I6" s="116"/>
    </row>
    <row r="7" spans="1:10" ht="20.25" x14ac:dyDescent="0.3">
      <c r="B7" s="116" t="s">
        <v>44</v>
      </c>
      <c r="C7" s="116"/>
      <c r="D7" s="116"/>
      <c r="E7" s="116"/>
      <c r="F7" s="116"/>
      <c r="G7" s="116"/>
      <c r="H7" s="116"/>
      <c r="I7" s="116"/>
    </row>
    <row r="8" spans="1:10" ht="18.75" x14ac:dyDescent="0.3">
      <c r="B8" s="114" t="s">
        <v>11</v>
      </c>
      <c r="C8" s="114"/>
      <c r="D8" s="114"/>
      <c r="E8" s="114"/>
      <c r="F8" s="114"/>
      <c r="G8" s="114"/>
      <c r="H8" s="114"/>
      <c r="I8" s="114"/>
    </row>
    <row r="9" spans="1:10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0" ht="18.75" x14ac:dyDescent="0.3">
      <c r="A10" s="15" t="s">
        <v>3</v>
      </c>
      <c r="B10" s="117" t="s">
        <v>1</v>
      </c>
      <c r="C10" s="117"/>
      <c r="D10" s="117"/>
      <c r="E10" s="117"/>
      <c r="F10" s="117"/>
      <c r="G10" s="117"/>
      <c r="H10" s="117"/>
      <c r="I10" s="9" t="s">
        <v>2</v>
      </c>
    </row>
    <row r="11" spans="1:10" ht="18.75" x14ac:dyDescent="0.3">
      <c r="A11" s="18" t="s">
        <v>14</v>
      </c>
      <c r="B11" s="118" t="s">
        <v>20</v>
      </c>
      <c r="C11" s="118"/>
      <c r="D11" s="118"/>
      <c r="E11" s="118"/>
      <c r="F11" s="118"/>
      <c r="G11" s="118"/>
      <c r="H11" s="118"/>
      <c r="I11" s="5"/>
    </row>
    <row r="12" spans="1:10" ht="18.75" x14ac:dyDescent="0.3">
      <c r="A12" s="18" t="s">
        <v>15</v>
      </c>
      <c r="B12" s="119" t="s">
        <v>21</v>
      </c>
      <c r="C12" s="120"/>
      <c r="D12" s="120"/>
      <c r="E12" s="120"/>
      <c r="F12" s="120"/>
      <c r="G12" s="120"/>
      <c r="H12" s="121"/>
      <c r="I12" s="5">
        <f>I13</f>
        <v>8483783124</v>
      </c>
      <c r="J12" s="1" t="s">
        <v>38</v>
      </c>
    </row>
    <row r="13" spans="1:10" ht="18.75" x14ac:dyDescent="0.3">
      <c r="A13" s="18">
        <v>1</v>
      </c>
      <c r="B13" s="119" t="s">
        <v>22</v>
      </c>
      <c r="C13" s="120"/>
      <c r="D13" s="120"/>
      <c r="E13" s="120"/>
      <c r="F13" s="120"/>
      <c r="G13" s="120"/>
      <c r="H13" s="121"/>
      <c r="I13" s="5">
        <f>I14+I19</f>
        <v>8483783124</v>
      </c>
    </row>
    <row r="14" spans="1:10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I15+I17</f>
        <v>505175000</v>
      </c>
    </row>
    <row r="15" spans="1:10" s="11" customFormat="1" ht="18.75" x14ac:dyDescent="0.3">
      <c r="A15" s="17" t="s">
        <v>13</v>
      </c>
      <c r="B15" s="122" t="s">
        <v>24</v>
      </c>
      <c r="C15" s="123"/>
      <c r="D15" s="123"/>
      <c r="E15" s="123"/>
      <c r="F15" s="123"/>
      <c r="G15" s="123"/>
      <c r="H15" s="124"/>
      <c r="I15" s="10">
        <f>SUM(I16)</f>
        <v>0</v>
      </c>
    </row>
    <row r="16" spans="1:10" ht="18.75" x14ac:dyDescent="0.3">
      <c r="A16" s="15"/>
      <c r="B16" s="95" t="s">
        <v>12</v>
      </c>
      <c r="C16" s="95"/>
      <c r="D16" s="95"/>
      <c r="E16" s="95"/>
      <c r="F16" s="95"/>
      <c r="G16" s="95"/>
      <c r="H16" s="95"/>
      <c r="I16" s="6">
        <v>0</v>
      </c>
    </row>
    <row r="17" spans="1:9" s="11" customFormat="1" ht="19.5" x14ac:dyDescent="0.35">
      <c r="A17" s="17" t="s">
        <v>17</v>
      </c>
      <c r="B17" s="109" t="s">
        <v>25</v>
      </c>
      <c r="C17" s="109"/>
      <c r="D17" s="109"/>
      <c r="E17" s="109"/>
      <c r="F17" s="109"/>
      <c r="G17" s="109"/>
      <c r="H17" s="109"/>
      <c r="I17" s="12">
        <f>SUM(I18:I18)</f>
        <v>505175000</v>
      </c>
    </row>
    <row r="18" spans="1:9" ht="18.75" x14ac:dyDescent="0.3">
      <c r="A18" s="15"/>
      <c r="B18" s="95" t="s">
        <v>163</v>
      </c>
      <c r="C18" s="95"/>
      <c r="D18" s="95"/>
      <c r="E18" s="95"/>
      <c r="F18" s="95"/>
      <c r="G18" s="95"/>
      <c r="H18" s="95"/>
      <c r="I18" s="6">
        <v>505175000</v>
      </c>
    </row>
    <row r="19" spans="1:9" s="13" customFormat="1" ht="19.5" x14ac:dyDescent="0.35">
      <c r="A19" s="16" t="s">
        <v>18</v>
      </c>
      <c r="B19" s="104" t="s">
        <v>26</v>
      </c>
      <c r="C19" s="104"/>
      <c r="D19" s="104"/>
      <c r="E19" s="104"/>
      <c r="F19" s="104"/>
      <c r="G19" s="104"/>
      <c r="H19" s="104"/>
      <c r="I19" s="12">
        <f>I20+I22+I25+I27+I29+I32</f>
        <v>7978608124</v>
      </c>
    </row>
    <row r="20" spans="1:9" s="79" customFormat="1" ht="18.75" x14ac:dyDescent="0.3">
      <c r="A20" s="15" t="s">
        <v>19</v>
      </c>
      <c r="B20" s="106" t="s">
        <v>24</v>
      </c>
      <c r="C20" s="107"/>
      <c r="D20" s="107"/>
      <c r="E20" s="107"/>
      <c r="F20" s="107"/>
      <c r="G20" s="107"/>
      <c r="H20" s="108"/>
      <c r="I20" s="6">
        <f>SUM(I21)</f>
        <v>874032200</v>
      </c>
    </row>
    <row r="21" spans="1:9" s="13" customFormat="1" ht="18.75" x14ac:dyDescent="0.3">
      <c r="A21" s="17"/>
      <c r="B21" s="109" t="s">
        <v>12</v>
      </c>
      <c r="C21" s="109"/>
      <c r="D21" s="109"/>
      <c r="E21" s="109"/>
      <c r="F21" s="109"/>
      <c r="G21" s="109"/>
      <c r="H21" s="109"/>
      <c r="I21" s="10">
        <v>874032200</v>
      </c>
    </row>
    <row r="22" spans="1:9" ht="18.75" x14ac:dyDescent="0.3">
      <c r="A22" s="15" t="s">
        <v>29</v>
      </c>
      <c r="B22" s="95" t="s">
        <v>45</v>
      </c>
      <c r="C22" s="95"/>
      <c r="D22" s="95"/>
      <c r="E22" s="95"/>
      <c r="F22" s="95"/>
      <c r="G22" s="95"/>
      <c r="H22" s="95"/>
      <c r="I22" s="6">
        <f>SUM(I23:I24)</f>
        <v>0</v>
      </c>
    </row>
    <row r="23" spans="1:9" s="11" customFormat="1" ht="18.75" x14ac:dyDescent="0.3">
      <c r="A23" s="17"/>
      <c r="B23" s="103" t="s">
        <v>27</v>
      </c>
      <c r="C23" s="103"/>
      <c r="D23" s="103"/>
      <c r="E23" s="103"/>
      <c r="F23" s="103"/>
      <c r="G23" s="103"/>
      <c r="H23" s="103"/>
      <c r="I23" s="78">
        <v>0</v>
      </c>
    </row>
    <row r="24" spans="1:9" s="11" customFormat="1" ht="18.75" x14ac:dyDescent="0.3">
      <c r="A24" s="17"/>
      <c r="B24" s="97" t="s">
        <v>28</v>
      </c>
      <c r="C24" s="98"/>
      <c r="D24" s="98"/>
      <c r="E24" s="98"/>
      <c r="F24" s="98"/>
      <c r="G24" s="98"/>
      <c r="H24" s="99"/>
      <c r="I24" s="78">
        <v>0</v>
      </c>
    </row>
    <row r="25" spans="1:9" ht="18.75" x14ac:dyDescent="0.3">
      <c r="A25" s="15" t="s">
        <v>31</v>
      </c>
      <c r="B25" s="100" t="s">
        <v>172</v>
      </c>
      <c r="C25" s="101"/>
      <c r="D25" s="101"/>
      <c r="E25" s="101"/>
      <c r="F25" s="101"/>
      <c r="G25" s="101"/>
      <c r="H25" s="102"/>
      <c r="I25" s="7">
        <f>SUM(I26:I26)</f>
        <v>202847200</v>
      </c>
    </row>
    <row r="26" spans="1:9" s="11" customFormat="1" ht="18.75" x14ac:dyDescent="0.3">
      <c r="A26" s="17"/>
      <c r="B26" s="97" t="s">
        <v>164</v>
      </c>
      <c r="C26" s="98"/>
      <c r="D26" s="98"/>
      <c r="E26" s="98"/>
      <c r="F26" s="98"/>
      <c r="G26" s="98"/>
      <c r="H26" s="99"/>
      <c r="I26" s="78">
        <v>202847200</v>
      </c>
    </row>
    <row r="27" spans="1:9" ht="18.75" x14ac:dyDescent="0.3">
      <c r="A27" s="15" t="s">
        <v>31</v>
      </c>
      <c r="B27" s="100" t="s">
        <v>165</v>
      </c>
      <c r="C27" s="101"/>
      <c r="D27" s="101"/>
      <c r="E27" s="101"/>
      <c r="F27" s="101"/>
      <c r="G27" s="101"/>
      <c r="H27" s="102"/>
      <c r="I27" s="7">
        <f>SUM(I28)</f>
        <v>4928259974</v>
      </c>
    </row>
    <row r="28" spans="1:9" s="11" customFormat="1" ht="18.75" x14ac:dyDescent="0.3">
      <c r="A28" s="17"/>
      <c r="B28" s="103" t="s">
        <v>166</v>
      </c>
      <c r="C28" s="103"/>
      <c r="D28" s="103"/>
      <c r="E28" s="103"/>
      <c r="F28" s="103"/>
      <c r="G28" s="103"/>
      <c r="H28" s="103"/>
      <c r="I28" s="78">
        <v>4928259974</v>
      </c>
    </row>
    <row r="29" spans="1:9" ht="18.75" x14ac:dyDescent="0.3">
      <c r="A29" s="15" t="s">
        <v>32</v>
      </c>
      <c r="B29" s="100" t="s">
        <v>167</v>
      </c>
      <c r="C29" s="101"/>
      <c r="D29" s="101"/>
      <c r="E29" s="101"/>
      <c r="F29" s="101"/>
      <c r="G29" s="101"/>
      <c r="H29" s="102"/>
      <c r="I29" s="7">
        <f>SUM(I30:I31)</f>
        <v>453200000</v>
      </c>
    </row>
    <row r="30" spans="1:9" s="11" customFormat="1" ht="18.75" x14ac:dyDescent="0.3">
      <c r="A30" s="17"/>
      <c r="B30" s="97" t="s">
        <v>168</v>
      </c>
      <c r="C30" s="98"/>
      <c r="D30" s="98"/>
      <c r="E30" s="98"/>
      <c r="F30" s="98"/>
      <c r="G30" s="98"/>
      <c r="H30" s="99"/>
      <c r="I30" s="78">
        <v>403200000</v>
      </c>
    </row>
    <row r="31" spans="1:9" s="11" customFormat="1" ht="18.75" x14ac:dyDescent="0.3">
      <c r="A31" s="17"/>
      <c r="B31" s="112" t="s">
        <v>169</v>
      </c>
      <c r="C31" s="112"/>
      <c r="D31" s="112"/>
      <c r="E31" s="112"/>
      <c r="F31" s="112"/>
      <c r="G31" s="112"/>
      <c r="H31" s="112"/>
      <c r="I31" s="78">
        <v>50000000</v>
      </c>
    </row>
    <row r="32" spans="1:9" ht="18.75" x14ac:dyDescent="0.3">
      <c r="A32" s="15" t="s">
        <v>33</v>
      </c>
      <c r="B32" s="111" t="s">
        <v>170</v>
      </c>
      <c r="C32" s="111"/>
      <c r="D32" s="111"/>
      <c r="E32" s="111"/>
      <c r="F32" s="111"/>
      <c r="G32" s="111"/>
      <c r="H32" s="111"/>
      <c r="I32" s="7">
        <f>SUM(I33)</f>
        <v>1520268750</v>
      </c>
    </row>
    <row r="33" spans="1:9" s="11" customFormat="1" ht="18.75" x14ac:dyDescent="0.3">
      <c r="A33" s="17"/>
      <c r="B33" s="112" t="s">
        <v>171</v>
      </c>
      <c r="C33" s="112"/>
      <c r="D33" s="112"/>
      <c r="E33" s="112"/>
      <c r="F33" s="112"/>
      <c r="G33" s="112"/>
      <c r="H33" s="112"/>
      <c r="I33" s="78">
        <v>1520268750</v>
      </c>
    </row>
    <row r="34" spans="1:9" ht="18.75" x14ac:dyDescent="0.3">
      <c r="A34" s="15"/>
      <c r="B34" s="96"/>
      <c r="C34" s="96"/>
      <c r="D34" s="96"/>
      <c r="E34" s="96"/>
      <c r="F34" s="96"/>
      <c r="G34" s="96"/>
      <c r="H34" s="96"/>
      <c r="I34" s="7"/>
    </row>
    <row r="35" spans="1:9" ht="18.75" x14ac:dyDescent="0.3">
      <c r="A35" s="15"/>
      <c r="B35" s="96"/>
      <c r="C35" s="96"/>
      <c r="D35" s="96"/>
      <c r="E35" s="96"/>
      <c r="F35" s="96"/>
      <c r="G35" s="96"/>
      <c r="H35" s="96"/>
      <c r="I35" s="7"/>
    </row>
    <row r="36" spans="1:9" x14ac:dyDescent="0.2">
      <c r="A36" s="110" t="s">
        <v>8</v>
      </c>
      <c r="B36" s="110"/>
    </row>
    <row r="37" spans="1:9" ht="31.5" customHeight="1" x14ac:dyDescent="0.2">
      <c r="A37" s="105" t="s">
        <v>36</v>
      </c>
      <c r="B37" s="105"/>
      <c r="C37" s="105"/>
      <c r="D37" s="105"/>
      <c r="E37" s="105"/>
      <c r="F37" s="105"/>
      <c r="G37" s="105"/>
      <c r="H37" s="105"/>
      <c r="I37" s="105"/>
    </row>
  </sheetData>
  <mergeCells count="36">
    <mergeCell ref="B33:H33"/>
    <mergeCell ref="B34:H34"/>
    <mergeCell ref="B35:H35"/>
    <mergeCell ref="A36:B36"/>
    <mergeCell ref="A37:I37"/>
    <mergeCell ref="B18:H18"/>
    <mergeCell ref="B32:H32"/>
    <mergeCell ref="B19:H19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20:H20"/>
    <mergeCell ref="B21:H21"/>
    <mergeCell ref="B13:H13"/>
    <mergeCell ref="B14:H14"/>
    <mergeCell ref="B15:H15"/>
    <mergeCell ref="B16:H16"/>
    <mergeCell ref="B17:H17"/>
    <mergeCell ref="B7:I7"/>
    <mergeCell ref="B8:I8"/>
    <mergeCell ref="B10:H10"/>
    <mergeCell ref="B11:H11"/>
    <mergeCell ref="B12:H12"/>
    <mergeCell ref="B6:I6"/>
    <mergeCell ref="A1:I1"/>
    <mergeCell ref="B2:I2"/>
    <mergeCell ref="B3:I3"/>
    <mergeCell ref="B4:I4"/>
    <mergeCell ref="A5:I5"/>
  </mergeCells>
  <pageMargins left="0.2" right="0.2" top="0.5" bottom="0.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workbookViewId="0">
      <selection activeCell="B2" sqref="B2:I2"/>
    </sheetView>
  </sheetViews>
  <sheetFormatPr defaultRowHeight="15" x14ac:dyDescent="0.2"/>
  <cols>
    <col min="1" max="1" width="9.140625" style="14"/>
    <col min="2" max="7" width="9.140625" style="1"/>
    <col min="8" max="8" width="21.7109375" style="1" customWidth="1"/>
    <col min="9" max="9" width="22.42578125" style="1" customWidth="1"/>
    <col min="10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0" ht="18.75" customHeight="1" x14ac:dyDescent="0.25">
      <c r="A1" s="113" t="s">
        <v>46</v>
      </c>
      <c r="B1" s="113"/>
      <c r="C1" s="113"/>
      <c r="D1" s="113"/>
      <c r="E1" s="113"/>
      <c r="F1" s="113"/>
      <c r="G1" s="113"/>
      <c r="H1" s="113"/>
      <c r="I1" s="113"/>
    </row>
    <row r="2" spans="1:10" ht="18.75" x14ac:dyDescent="0.3">
      <c r="B2" s="114" t="s">
        <v>6</v>
      </c>
      <c r="C2" s="114"/>
      <c r="D2" s="114"/>
      <c r="E2" s="114"/>
      <c r="F2" s="114"/>
      <c r="G2" s="114"/>
      <c r="H2" s="114"/>
      <c r="I2" s="114"/>
    </row>
    <row r="3" spans="1:10" ht="18.75" x14ac:dyDescent="0.3">
      <c r="B3" s="115" t="s">
        <v>151</v>
      </c>
      <c r="C3" s="115"/>
      <c r="D3" s="115"/>
      <c r="E3" s="115"/>
      <c r="F3" s="115"/>
      <c r="G3" s="115"/>
      <c r="H3" s="115"/>
      <c r="I3" s="115"/>
    </row>
    <row r="4" spans="1:10" ht="18.75" x14ac:dyDescent="0.3">
      <c r="B4" s="115" t="s">
        <v>7</v>
      </c>
      <c r="C4" s="115"/>
      <c r="D4" s="115"/>
      <c r="E4" s="115"/>
      <c r="F4" s="115"/>
      <c r="G4" s="115"/>
      <c r="H4" s="115"/>
      <c r="I4" s="115"/>
    </row>
    <row r="5" spans="1:10" ht="18.75" x14ac:dyDescent="0.3">
      <c r="A5" s="114" t="s">
        <v>186</v>
      </c>
      <c r="B5" s="114"/>
      <c r="C5" s="114"/>
      <c r="D5" s="114"/>
      <c r="E5" s="114"/>
      <c r="F5" s="114"/>
      <c r="G5" s="114"/>
      <c r="H5" s="114"/>
      <c r="I5" s="114"/>
    </row>
    <row r="6" spans="1:10" ht="20.25" x14ac:dyDescent="0.3">
      <c r="B6" s="116" t="s">
        <v>47</v>
      </c>
      <c r="C6" s="116"/>
      <c r="D6" s="116"/>
      <c r="E6" s="116"/>
      <c r="F6" s="116"/>
      <c r="G6" s="116"/>
      <c r="H6" s="116"/>
      <c r="I6" s="116"/>
    </row>
    <row r="7" spans="1:10" ht="20.25" x14ac:dyDescent="0.3">
      <c r="B7" s="116" t="s">
        <v>48</v>
      </c>
      <c r="C7" s="116"/>
      <c r="D7" s="116"/>
      <c r="E7" s="116"/>
      <c r="F7" s="116"/>
      <c r="G7" s="116"/>
      <c r="H7" s="116"/>
      <c r="I7" s="116"/>
    </row>
    <row r="8" spans="1:10" ht="18.75" x14ac:dyDescent="0.3">
      <c r="B8" s="114" t="s">
        <v>11</v>
      </c>
      <c r="C8" s="114"/>
      <c r="D8" s="114"/>
      <c r="E8" s="114"/>
      <c r="F8" s="114"/>
      <c r="G8" s="114"/>
      <c r="H8" s="114"/>
      <c r="I8" s="114"/>
    </row>
    <row r="9" spans="1:10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0" ht="18.75" x14ac:dyDescent="0.3">
      <c r="A10" s="81" t="s">
        <v>3</v>
      </c>
      <c r="B10" s="125" t="s">
        <v>1</v>
      </c>
      <c r="C10" s="125"/>
      <c r="D10" s="125"/>
      <c r="E10" s="125"/>
      <c r="F10" s="125"/>
      <c r="G10" s="125"/>
      <c r="H10" s="125"/>
      <c r="I10" s="82" t="s">
        <v>2</v>
      </c>
    </row>
    <row r="11" spans="1:10" ht="18.75" x14ac:dyDescent="0.3">
      <c r="A11" s="18" t="s">
        <v>14</v>
      </c>
      <c r="B11" s="118" t="s">
        <v>20</v>
      </c>
      <c r="C11" s="118"/>
      <c r="D11" s="118"/>
      <c r="E11" s="118"/>
      <c r="F11" s="118"/>
      <c r="G11" s="118"/>
      <c r="H11" s="118"/>
      <c r="I11" s="5">
        <v>0</v>
      </c>
    </row>
    <row r="12" spans="1:10" ht="18.75" x14ac:dyDescent="0.3">
      <c r="A12" s="18" t="s">
        <v>15</v>
      </c>
      <c r="B12" s="119" t="s">
        <v>21</v>
      </c>
      <c r="C12" s="120"/>
      <c r="D12" s="120"/>
      <c r="E12" s="120"/>
      <c r="F12" s="120"/>
      <c r="G12" s="120"/>
      <c r="H12" s="121"/>
      <c r="I12" s="5">
        <f>I13</f>
        <v>464358084</v>
      </c>
      <c r="J12" s="1" t="s">
        <v>38</v>
      </c>
    </row>
    <row r="13" spans="1:10" ht="18.75" x14ac:dyDescent="0.3">
      <c r="A13" s="18">
        <v>1</v>
      </c>
      <c r="B13" s="119" t="s">
        <v>22</v>
      </c>
      <c r="C13" s="120"/>
      <c r="D13" s="120"/>
      <c r="E13" s="120"/>
      <c r="F13" s="120"/>
      <c r="G13" s="120"/>
      <c r="H13" s="121"/>
      <c r="I13" s="5">
        <f>I14+I19</f>
        <v>464358084</v>
      </c>
    </row>
    <row r="14" spans="1:10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I15+I17</f>
        <v>60108000</v>
      </c>
    </row>
    <row r="15" spans="1:10" s="11" customFormat="1" ht="18.75" x14ac:dyDescent="0.3">
      <c r="A15" s="17" t="s">
        <v>13</v>
      </c>
      <c r="B15" s="122" t="s">
        <v>24</v>
      </c>
      <c r="C15" s="123"/>
      <c r="D15" s="123"/>
      <c r="E15" s="123"/>
      <c r="F15" s="123"/>
      <c r="G15" s="123"/>
      <c r="H15" s="124"/>
      <c r="I15" s="10">
        <f>SUM(I16)</f>
        <v>0</v>
      </c>
    </row>
    <row r="16" spans="1:10" ht="18.75" x14ac:dyDescent="0.3">
      <c r="A16" s="15"/>
      <c r="B16" s="95" t="s">
        <v>12</v>
      </c>
      <c r="C16" s="95"/>
      <c r="D16" s="95"/>
      <c r="E16" s="95"/>
      <c r="F16" s="95"/>
      <c r="G16" s="95"/>
      <c r="H16" s="95"/>
      <c r="I16" s="6">
        <v>0</v>
      </c>
    </row>
    <row r="17" spans="1:9" s="11" customFormat="1" ht="19.5" x14ac:dyDescent="0.35">
      <c r="A17" s="17" t="s">
        <v>17</v>
      </c>
      <c r="B17" s="109" t="s">
        <v>25</v>
      </c>
      <c r="C17" s="109"/>
      <c r="D17" s="109"/>
      <c r="E17" s="109"/>
      <c r="F17" s="109"/>
      <c r="G17" s="109"/>
      <c r="H17" s="109"/>
      <c r="I17" s="12">
        <f>SUM(I18:I18)</f>
        <v>60108000</v>
      </c>
    </row>
    <row r="18" spans="1:9" ht="18.75" x14ac:dyDescent="0.3">
      <c r="A18" s="15"/>
      <c r="B18" s="95" t="s">
        <v>163</v>
      </c>
      <c r="C18" s="95"/>
      <c r="D18" s="95"/>
      <c r="E18" s="95"/>
      <c r="F18" s="95"/>
      <c r="G18" s="95"/>
      <c r="H18" s="95"/>
      <c r="I18" s="6">
        <v>60108000</v>
      </c>
    </row>
    <row r="19" spans="1:9" s="13" customFormat="1" ht="19.5" x14ac:dyDescent="0.35">
      <c r="A19" s="16" t="s">
        <v>18</v>
      </c>
      <c r="B19" s="104" t="s">
        <v>62</v>
      </c>
      <c r="C19" s="104"/>
      <c r="D19" s="104"/>
      <c r="E19" s="104"/>
      <c r="F19" s="104"/>
      <c r="G19" s="104"/>
      <c r="H19" s="104"/>
      <c r="I19" s="12">
        <f>I20+I22+I26+I27+I28+I29+I24</f>
        <v>404250084</v>
      </c>
    </row>
    <row r="20" spans="1:9" ht="18.75" x14ac:dyDescent="0.3">
      <c r="A20" s="17" t="s">
        <v>19</v>
      </c>
      <c r="B20" s="122" t="s">
        <v>24</v>
      </c>
      <c r="C20" s="123"/>
      <c r="D20" s="123"/>
      <c r="E20" s="123"/>
      <c r="F20" s="123"/>
      <c r="G20" s="123"/>
      <c r="H20" s="124"/>
      <c r="I20" s="10">
        <f>SUM(I21)</f>
        <v>120035000</v>
      </c>
    </row>
    <row r="21" spans="1:9" ht="18.75" x14ac:dyDescent="0.3">
      <c r="A21" s="15"/>
      <c r="B21" s="95" t="s">
        <v>12</v>
      </c>
      <c r="C21" s="95"/>
      <c r="D21" s="95"/>
      <c r="E21" s="95"/>
      <c r="F21" s="95"/>
      <c r="G21" s="95"/>
      <c r="H21" s="95"/>
      <c r="I21" s="6">
        <v>120035000</v>
      </c>
    </row>
    <row r="22" spans="1:9" ht="18.75" x14ac:dyDescent="0.3">
      <c r="A22" s="15" t="s">
        <v>29</v>
      </c>
      <c r="B22" s="100" t="s">
        <v>156</v>
      </c>
      <c r="C22" s="101"/>
      <c r="D22" s="101"/>
      <c r="E22" s="101"/>
      <c r="F22" s="101"/>
      <c r="G22" s="101"/>
      <c r="H22" s="102"/>
      <c r="I22" s="7">
        <f>I23</f>
        <v>27125280</v>
      </c>
    </row>
    <row r="23" spans="1:9" ht="18.75" x14ac:dyDescent="0.3">
      <c r="A23" s="15"/>
      <c r="B23" s="100" t="s">
        <v>164</v>
      </c>
      <c r="C23" s="101"/>
      <c r="D23" s="101"/>
      <c r="E23" s="101"/>
      <c r="F23" s="101"/>
      <c r="G23" s="101"/>
      <c r="H23" s="102"/>
      <c r="I23" s="7">
        <v>27125280</v>
      </c>
    </row>
    <row r="24" spans="1:9" ht="18.75" x14ac:dyDescent="0.3">
      <c r="A24" s="15" t="s">
        <v>31</v>
      </c>
      <c r="B24" s="96" t="s">
        <v>181</v>
      </c>
      <c r="C24" s="96"/>
      <c r="D24" s="96"/>
      <c r="E24" s="96"/>
      <c r="F24" s="96"/>
      <c r="G24" s="96"/>
      <c r="H24" s="96"/>
      <c r="I24" s="7">
        <f>SUM(I25)</f>
        <v>257089804</v>
      </c>
    </row>
    <row r="25" spans="1:9" s="11" customFormat="1" ht="18.75" x14ac:dyDescent="0.3">
      <c r="A25" s="17"/>
      <c r="B25" s="97" t="s">
        <v>182</v>
      </c>
      <c r="C25" s="98"/>
      <c r="D25" s="98"/>
      <c r="E25" s="98"/>
      <c r="F25" s="98"/>
      <c r="G25" s="98"/>
      <c r="H25" s="99"/>
      <c r="I25" s="78">
        <v>257089804</v>
      </c>
    </row>
    <row r="26" spans="1:9" ht="18.75" x14ac:dyDescent="0.3">
      <c r="A26" s="15"/>
      <c r="B26" s="96"/>
      <c r="C26" s="96"/>
      <c r="D26" s="96"/>
      <c r="E26" s="96"/>
      <c r="F26" s="96"/>
      <c r="G26" s="96"/>
      <c r="H26" s="96"/>
      <c r="I26" s="7">
        <v>0</v>
      </c>
    </row>
    <row r="27" spans="1:9" ht="18.75" x14ac:dyDescent="0.3">
      <c r="A27" s="15"/>
      <c r="B27" s="100"/>
      <c r="C27" s="101"/>
      <c r="D27" s="101"/>
      <c r="E27" s="101"/>
      <c r="F27" s="101"/>
      <c r="G27" s="101"/>
      <c r="H27" s="102"/>
      <c r="I27" s="7">
        <v>0</v>
      </c>
    </row>
    <row r="28" spans="1:9" ht="18.75" x14ac:dyDescent="0.3">
      <c r="A28" s="15"/>
      <c r="B28" s="100"/>
      <c r="C28" s="101"/>
      <c r="D28" s="101"/>
      <c r="E28" s="101"/>
      <c r="F28" s="101"/>
      <c r="G28" s="101"/>
      <c r="H28" s="102"/>
      <c r="I28" s="7">
        <v>0</v>
      </c>
    </row>
    <row r="29" spans="1:9" ht="18.75" x14ac:dyDescent="0.3">
      <c r="A29" s="15"/>
      <c r="B29" s="111"/>
      <c r="C29" s="111"/>
      <c r="D29" s="111"/>
      <c r="E29" s="111"/>
      <c r="F29" s="111"/>
      <c r="G29" s="111"/>
      <c r="H29" s="111"/>
      <c r="I29" s="7">
        <f>SUM(I30:I33)</f>
        <v>0</v>
      </c>
    </row>
    <row r="30" spans="1:9" ht="18.75" x14ac:dyDescent="0.3">
      <c r="A30" s="15"/>
      <c r="B30" s="111"/>
      <c r="C30" s="111"/>
      <c r="D30" s="111"/>
      <c r="E30" s="111"/>
      <c r="F30" s="111"/>
      <c r="G30" s="111"/>
      <c r="H30" s="111"/>
      <c r="I30" s="7">
        <v>0</v>
      </c>
    </row>
    <row r="31" spans="1:9" ht="18.75" x14ac:dyDescent="0.3">
      <c r="A31" s="15"/>
      <c r="B31" s="111"/>
      <c r="C31" s="111"/>
      <c r="D31" s="111"/>
      <c r="E31" s="111"/>
      <c r="F31" s="111"/>
      <c r="G31" s="111"/>
      <c r="H31" s="111"/>
      <c r="I31" s="7">
        <v>0</v>
      </c>
    </row>
    <row r="32" spans="1:9" ht="18.75" x14ac:dyDescent="0.3">
      <c r="A32" s="15"/>
      <c r="B32" s="96"/>
      <c r="C32" s="96"/>
      <c r="D32" s="96"/>
      <c r="E32" s="96"/>
      <c r="F32" s="96"/>
      <c r="G32" s="96"/>
      <c r="H32" s="96"/>
      <c r="I32" s="7"/>
    </row>
    <row r="33" spans="1:9" ht="18.75" x14ac:dyDescent="0.3">
      <c r="A33" s="15"/>
      <c r="B33" s="96"/>
      <c r="C33" s="96"/>
      <c r="D33" s="96"/>
      <c r="E33" s="96"/>
      <c r="F33" s="96"/>
      <c r="G33" s="96"/>
      <c r="H33" s="96"/>
      <c r="I33" s="7"/>
    </row>
    <row r="34" spans="1:9" x14ac:dyDescent="0.2">
      <c r="A34" s="110" t="s">
        <v>8</v>
      </c>
      <c r="B34" s="110"/>
    </row>
    <row r="35" spans="1:9" ht="31.5" customHeight="1" x14ac:dyDescent="0.2">
      <c r="A35" s="105" t="s">
        <v>36</v>
      </c>
      <c r="B35" s="105"/>
      <c r="C35" s="105"/>
      <c r="D35" s="105"/>
      <c r="E35" s="105"/>
      <c r="F35" s="105"/>
      <c r="G35" s="105"/>
      <c r="H35" s="105"/>
      <c r="I35" s="105"/>
    </row>
  </sheetData>
  <mergeCells count="34">
    <mergeCell ref="B31:H31"/>
    <mergeCell ref="B32:H32"/>
    <mergeCell ref="B33:H33"/>
    <mergeCell ref="A34:B34"/>
    <mergeCell ref="A35:I35"/>
    <mergeCell ref="B18:H18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13:H13"/>
    <mergeCell ref="B14:H14"/>
    <mergeCell ref="B15:H15"/>
    <mergeCell ref="B16:H16"/>
    <mergeCell ref="B17:H17"/>
    <mergeCell ref="B7:I7"/>
    <mergeCell ref="B8:I8"/>
    <mergeCell ref="B10:H10"/>
    <mergeCell ref="B11:H11"/>
    <mergeCell ref="B12:H12"/>
    <mergeCell ref="B6:I6"/>
    <mergeCell ref="A1:I1"/>
    <mergeCell ref="B2:I2"/>
    <mergeCell ref="B3:I3"/>
    <mergeCell ref="B4:I4"/>
    <mergeCell ref="A5:I5"/>
  </mergeCells>
  <pageMargins left="0.2" right="0.2" top="0.5" bottom="0.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workbookViewId="0">
      <selection activeCell="B2" sqref="B2:I2"/>
    </sheetView>
  </sheetViews>
  <sheetFormatPr defaultRowHeight="15" x14ac:dyDescent="0.2"/>
  <cols>
    <col min="1" max="1" width="9.140625" style="14"/>
    <col min="2" max="7" width="9.140625" style="1"/>
    <col min="8" max="8" width="21.85546875" style="1" customWidth="1"/>
    <col min="9" max="9" width="30.7109375" style="1" customWidth="1"/>
    <col min="10" max="10" width="9.140625" style="1"/>
    <col min="11" max="11" width="16.42578125" style="19" customWidth="1"/>
    <col min="12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1" ht="18.75" customHeight="1" x14ac:dyDescent="0.25">
      <c r="A1" s="113" t="s">
        <v>49</v>
      </c>
      <c r="B1" s="113"/>
      <c r="C1" s="113"/>
      <c r="D1" s="113"/>
      <c r="E1" s="113"/>
      <c r="F1" s="113"/>
      <c r="G1" s="113"/>
      <c r="H1" s="113"/>
      <c r="I1" s="113"/>
    </row>
    <row r="2" spans="1:11" ht="18.75" x14ac:dyDescent="0.3">
      <c r="B2" s="114" t="s">
        <v>6</v>
      </c>
      <c r="C2" s="114"/>
      <c r="D2" s="114"/>
      <c r="E2" s="114"/>
      <c r="F2" s="114"/>
      <c r="G2" s="114"/>
      <c r="H2" s="114"/>
      <c r="I2" s="114"/>
    </row>
    <row r="3" spans="1:11" ht="18.75" x14ac:dyDescent="0.3">
      <c r="B3" s="115" t="s">
        <v>161</v>
      </c>
      <c r="C3" s="115"/>
      <c r="D3" s="115"/>
      <c r="E3" s="115"/>
      <c r="F3" s="115"/>
      <c r="G3" s="115"/>
      <c r="H3" s="115"/>
      <c r="I3" s="115"/>
    </row>
    <row r="4" spans="1:11" ht="18.75" x14ac:dyDescent="0.3">
      <c r="B4" s="115" t="s">
        <v>7</v>
      </c>
      <c r="C4" s="115"/>
      <c r="D4" s="115"/>
      <c r="E4" s="115"/>
      <c r="F4" s="115"/>
      <c r="G4" s="115"/>
      <c r="H4" s="115"/>
      <c r="I4" s="115"/>
    </row>
    <row r="5" spans="1:11" ht="18.75" x14ac:dyDescent="0.3">
      <c r="A5" s="114" t="s">
        <v>186</v>
      </c>
      <c r="B5" s="114"/>
      <c r="C5" s="114"/>
      <c r="D5" s="114"/>
      <c r="E5" s="114"/>
      <c r="F5" s="114"/>
      <c r="G5" s="114"/>
      <c r="H5" s="114"/>
      <c r="I5" s="114"/>
    </row>
    <row r="6" spans="1:11" ht="20.25" x14ac:dyDescent="0.3">
      <c r="B6" s="116" t="s">
        <v>50</v>
      </c>
      <c r="C6" s="116"/>
      <c r="D6" s="116"/>
      <c r="E6" s="116"/>
      <c r="F6" s="116"/>
      <c r="G6" s="116"/>
      <c r="H6" s="116"/>
      <c r="I6" s="116"/>
    </row>
    <row r="7" spans="1:11" ht="20.25" x14ac:dyDescent="0.3">
      <c r="B7" s="116" t="s">
        <v>51</v>
      </c>
      <c r="C7" s="116"/>
      <c r="D7" s="116"/>
      <c r="E7" s="116"/>
      <c r="F7" s="116"/>
      <c r="G7" s="116"/>
      <c r="H7" s="116"/>
      <c r="I7" s="116"/>
    </row>
    <row r="8" spans="1:11" ht="18.75" x14ac:dyDescent="0.3">
      <c r="B8" s="114" t="s">
        <v>11</v>
      </c>
      <c r="C8" s="114"/>
      <c r="D8" s="114"/>
      <c r="E8" s="114"/>
      <c r="F8" s="114"/>
      <c r="G8" s="114"/>
      <c r="H8" s="114"/>
      <c r="I8" s="114"/>
    </row>
    <row r="9" spans="1:11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1" ht="18.75" x14ac:dyDescent="0.3">
      <c r="A10" s="15" t="s">
        <v>3</v>
      </c>
      <c r="B10" s="117" t="s">
        <v>1</v>
      </c>
      <c r="C10" s="117"/>
      <c r="D10" s="117"/>
      <c r="E10" s="117"/>
      <c r="F10" s="117"/>
      <c r="G10" s="117"/>
      <c r="H10" s="117"/>
      <c r="I10" s="9" t="s">
        <v>2</v>
      </c>
    </row>
    <row r="11" spans="1:11" ht="18.75" x14ac:dyDescent="0.3">
      <c r="A11" s="18" t="s">
        <v>14</v>
      </c>
      <c r="B11" s="118" t="s">
        <v>20</v>
      </c>
      <c r="C11" s="118"/>
      <c r="D11" s="118"/>
      <c r="E11" s="118"/>
      <c r="F11" s="118"/>
      <c r="G11" s="118"/>
      <c r="H11" s="118"/>
      <c r="I11" s="5">
        <v>0</v>
      </c>
    </row>
    <row r="12" spans="1:11" ht="18.75" x14ac:dyDescent="0.3">
      <c r="A12" s="18" t="s">
        <v>15</v>
      </c>
      <c r="B12" s="119" t="s">
        <v>21</v>
      </c>
      <c r="C12" s="120"/>
      <c r="D12" s="120"/>
      <c r="E12" s="120"/>
      <c r="F12" s="120"/>
      <c r="G12" s="120"/>
      <c r="H12" s="121"/>
      <c r="I12" s="5">
        <f>I13</f>
        <v>2066026720</v>
      </c>
      <c r="J12" s="1" t="s">
        <v>38</v>
      </c>
      <c r="K12" s="19">
        <v>0</v>
      </c>
    </row>
    <row r="13" spans="1:11" ht="18.75" x14ac:dyDescent="0.3">
      <c r="A13" s="18">
        <v>1</v>
      </c>
      <c r="B13" s="119" t="s">
        <v>22</v>
      </c>
      <c r="C13" s="120"/>
      <c r="D13" s="120"/>
      <c r="E13" s="120"/>
      <c r="F13" s="120"/>
      <c r="G13" s="120"/>
      <c r="H13" s="121"/>
      <c r="I13" s="5">
        <f>I14+I20</f>
        <v>2066026720</v>
      </c>
    </row>
    <row r="14" spans="1:11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I15+I18</f>
        <v>386598000</v>
      </c>
      <c r="K14" s="21"/>
    </row>
    <row r="15" spans="1:11" s="11" customFormat="1" ht="18.75" x14ac:dyDescent="0.3">
      <c r="A15" s="17" t="s">
        <v>13</v>
      </c>
      <c r="B15" s="122" t="s">
        <v>24</v>
      </c>
      <c r="C15" s="123"/>
      <c r="D15" s="123"/>
      <c r="E15" s="123"/>
      <c r="F15" s="123"/>
      <c r="G15" s="123"/>
      <c r="H15" s="124"/>
      <c r="I15" s="10">
        <f>SUM(I16:I17)</f>
        <v>0</v>
      </c>
      <c r="K15" s="20"/>
    </row>
    <row r="16" spans="1:11" ht="18.75" x14ac:dyDescent="0.3">
      <c r="A16" s="15"/>
      <c r="B16" s="95" t="s">
        <v>12</v>
      </c>
      <c r="C16" s="95"/>
      <c r="D16" s="95"/>
      <c r="E16" s="95"/>
      <c r="F16" s="95"/>
      <c r="G16" s="95"/>
      <c r="H16" s="95"/>
      <c r="I16" s="6">
        <v>0</v>
      </c>
    </row>
    <row r="17" spans="1:11" ht="18.75" x14ac:dyDescent="0.3">
      <c r="A17" s="15"/>
      <c r="B17" s="95" t="s">
        <v>58</v>
      </c>
      <c r="C17" s="95"/>
      <c r="D17" s="95"/>
      <c r="E17" s="95"/>
      <c r="F17" s="95"/>
      <c r="G17" s="95"/>
      <c r="H17" s="95"/>
      <c r="I17" s="6">
        <v>0</v>
      </c>
    </row>
    <row r="18" spans="1:11" s="11" customFormat="1" ht="19.5" x14ac:dyDescent="0.35">
      <c r="A18" s="17" t="s">
        <v>17</v>
      </c>
      <c r="B18" s="109" t="s">
        <v>25</v>
      </c>
      <c r="C18" s="109"/>
      <c r="D18" s="109"/>
      <c r="E18" s="109"/>
      <c r="F18" s="109"/>
      <c r="G18" s="109"/>
      <c r="H18" s="109"/>
      <c r="I18" s="12">
        <f>SUM(I19:I19)</f>
        <v>386598000</v>
      </c>
      <c r="K18" s="20"/>
    </row>
    <row r="19" spans="1:11" ht="18.75" x14ac:dyDescent="0.3">
      <c r="A19" s="15"/>
      <c r="B19" s="95" t="s">
        <v>163</v>
      </c>
      <c r="C19" s="95"/>
      <c r="D19" s="95"/>
      <c r="E19" s="95"/>
      <c r="F19" s="95"/>
      <c r="G19" s="95"/>
      <c r="H19" s="95"/>
      <c r="I19" s="6">
        <v>386598000</v>
      </c>
    </row>
    <row r="20" spans="1:11" s="13" customFormat="1" ht="19.5" x14ac:dyDescent="0.35">
      <c r="A20" s="16" t="s">
        <v>18</v>
      </c>
      <c r="B20" s="104" t="s">
        <v>26</v>
      </c>
      <c r="C20" s="104"/>
      <c r="D20" s="104"/>
      <c r="E20" s="104"/>
      <c r="F20" s="104"/>
      <c r="G20" s="104"/>
      <c r="H20" s="104"/>
      <c r="I20" s="12">
        <f>I21+I24+I27+I28+I29</f>
        <v>1679428720</v>
      </c>
      <c r="K20" s="21"/>
    </row>
    <row r="21" spans="1:11" s="13" customFormat="1" ht="18.75" x14ac:dyDescent="0.3">
      <c r="A21" s="17" t="s">
        <v>19</v>
      </c>
      <c r="B21" s="122" t="s">
        <v>24</v>
      </c>
      <c r="C21" s="123"/>
      <c r="D21" s="123"/>
      <c r="E21" s="123"/>
      <c r="F21" s="123"/>
      <c r="G21" s="123"/>
      <c r="H21" s="124"/>
      <c r="I21" s="10">
        <f>SUM(I22:I23)</f>
        <v>774323600</v>
      </c>
      <c r="K21" s="21"/>
    </row>
    <row r="22" spans="1:11" s="13" customFormat="1" ht="18.75" x14ac:dyDescent="0.3">
      <c r="A22" s="15"/>
      <c r="B22" s="95" t="s">
        <v>12</v>
      </c>
      <c r="C22" s="95"/>
      <c r="D22" s="95"/>
      <c r="E22" s="95"/>
      <c r="F22" s="95"/>
      <c r="G22" s="95"/>
      <c r="H22" s="95"/>
      <c r="I22" s="6">
        <v>774323600</v>
      </c>
      <c r="K22" s="21"/>
    </row>
    <row r="23" spans="1:11" s="13" customFormat="1" ht="18.75" x14ac:dyDescent="0.3">
      <c r="A23" s="15"/>
      <c r="B23" s="95" t="s">
        <v>58</v>
      </c>
      <c r="C23" s="95"/>
      <c r="D23" s="95"/>
      <c r="E23" s="95"/>
      <c r="F23" s="95"/>
      <c r="G23" s="95"/>
      <c r="H23" s="95"/>
      <c r="I23" s="6">
        <v>0</v>
      </c>
      <c r="K23" s="21"/>
    </row>
    <row r="24" spans="1:11" ht="18.75" x14ac:dyDescent="0.3">
      <c r="A24" s="15" t="s">
        <v>29</v>
      </c>
      <c r="B24" s="95" t="s">
        <v>52</v>
      </c>
      <c r="C24" s="95"/>
      <c r="D24" s="95"/>
      <c r="E24" s="95"/>
      <c r="F24" s="95"/>
      <c r="G24" s="95"/>
      <c r="H24" s="95"/>
      <c r="I24" s="6">
        <f>SUM(I25:I26)</f>
        <v>0</v>
      </c>
    </row>
    <row r="25" spans="1:11" ht="18.75" x14ac:dyDescent="0.3">
      <c r="A25" s="15"/>
      <c r="B25" s="96" t="s">
        <v>27</v>
      </c>
      <c r="C25" s="96"/>
      <c r="D25" s="96"/>
      <c r="E25" s="96"/>
      <c r="F25" s="96"/>
      <c r="G25" s="96"/>
      <c r="H25" s="96"/>
      <c r="I25" s="7">
        <v>0</v>
      </c>
    </row>
    <row r="26" spans="1:11" ht="18.75" x14ac:dyDescent="0.3">
      <c r="A26" s="15"/>
      <c r="B26" s="100" t="s">
        <v>28</v>
      </c>
      <c r="C26" s="101"/>
      <c r="D26" s="101"/>
      <c r="E26" s="101"/>
      <c r="F26" s="101"/>
      <c r="G26" s="101"/>
      <c r="H26" s="102"/>
      <c r="I26" s="7">
        <v>0</v>
      </c>
    </row>
    <row r="27" spans="1:11" ht="18.75" x14ac:dyDescent="0.3">
      <c r="A27" s="15" t="s">
        <v>31</v>
      </c>
      <c r="B27" s="100" t="s">
        <v>53</v>
      </c>
      <c r="C27" s="101"/>
      <c r="D27" s="101"/>
      <c r="E27" s="101"/>
      <c r="F27" s="101"/>
      <c r="G27" s="101"/>
      <c r="H27" s="102"/>
      <c r="I27" s="7">
        <v>700000000</v>
      </c>
    </row>
    <row r="28" spans="1:11" ht="18.75" x14ac:dyDescent="0.3">
      <c r="A28" s="15" t="s">
        <v>32</v>
      </c>
      <c r="B28" s="100" t="s">
        <v>156</v>
      </c>
      <c r="C28" s="101"/>
      <c r="D28" s="101"/>
      <c r="E28" s="101"/>
      <c r="F28" s="101"/>
      <c r="G28" s="101"/>
      <c r="H28" s="102"/>
      <c r="I28" s="7">
        <v>180105120</v>
      </c>
    </row>
    <row r="29" spans="1:11" ht="18.75" x14ac:dyDescent="0.3">
      <c r="A29" s="15" t="s">
        <v>33</v>
      </c>
      <c r="B29" s="100" t="s">
        <v>162</v>
      </c>
      <c r="C29" s="101"/>
      <c r="D29" s="101"/>
      <c r="E29" s="101"/>
      <c r="F29" s="101"/>
      <c r="G29" s="101"/>
      <c r="H29" s="102"/>
      <c r="I29" s="7">
        <v>25000000</v>
      </c>
    </row>
    <row r="30" spans="1:11" ht="18.75" x14ac:dyDescent="0.3">
      <c r="A30" s="15"/>
      <c r="B30" s="96"/>
      <c r="C30" s="96"/>
      <c r="D30" s="96"/>
      <c r="E30" s="96"/>
      <c r="F30" s="96"/>
      <c r="G30" s="96"/>
      <c r="H30" s="96"/>
      <c r="I30" s="7">
        <v>0</v>
      </c>
    </row>
    <row r="31" spans="1:11" ht="18.75" x14ac:dyDescent="0.3">
      <c r="A31" s="15"/>
      <c r="B31" s="100"/>
      <c r="C31" s="101"/>
      <c r="D31" s="101"/>
      <c r="E31" s="101"/>
      <c r="F31" s="101"/>
      <c r="G31" s="101"/>
      <c r="H31" s="102"/>
      <c r="I31" s="7">
        <v>0</v>
      </c>
    </row>
    <row r="32" spans="1:11" ht="18.75" x14ac:dyDescent="0.3">
      <c r="A32" s="15"/>
      <c r="B32" s="111"/>
      <c r="C32" s="111"/>
      <c r="D32" s="111"/>
      <c r="E32" s="111"/>
      <c r="F32" s="111"/>
      <c r="G32" s="111"/>
      <c r="H32" s="111"/>
      <c r="I32" s="7">
        <f>SUM(I33:I33)</f>
        <v>0</v>
      </c>
    </row>
    <row r="33" spans="1:9" ht="18.75" x14ac:dyDescent="0.3">
      <c r="A33" s="15"/>
      <c r="B33" s="126"/>
      <c r="C33" s="127"/>
      <c r="D33" s="127"/>
      <c r="E33" s="127"/>
      <c r="F33" s="127"/>
      <c r="G33" s="127"/>
      <c r="H33" s="128"/>
      <c r="I33" s="7">
        <v>0</v>
      </c>
    </row>
    <row r="34" spans="1:9" x14ac:dyDescent="0.2">
      <c r="A34" s="110" t="s">
        <v>8</v>
      </c>
      <c r="B34" s="110"/>
    </row>
    <row r="35" spans="1:9" ht="31.5" customHeight="1" x14ac:dyDescent="0.2">
      <c r="A35" s="105" t="s">
        <v>36</v>
      </c>
      <c r="B35" s="105"/>
      <c r="C35" s="105"/>
      <c r="D35" s="105"/>
      <c r="E35" s="105"/>
      <c r="F35" s="105"/>
      <c r="G35" s="105"/>
      <c r="H35" s="105"/>
      <c r="I35" s="105"/>
    </row>
  </sheetData>
  <mergeCells count="34">
    <mergeCell ref="B11:H11"/>
    <mergeCell ref="B12:H12"/>
    <mergeCell ref="A34:B34"/>
    <mergeCell ref="B19:H19"/>
    <mergeCell ref="B17:H17"/>
    <mergeCell ref="B13:H13"/>
    <mergeCell ref="B14:H14"/>
    <mergeCell ref="B15:H15"/>
    <mergeCell ref="B16:H16"/>
    <mergeCell ref="B18:H18"/>
    <mergeCell ref="A35:I35"/>
    <mergeCell ref="B33:H33"/>
    <mergeCell ref="B20:H20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1:H21"/>
    <mergeCell ref="B22:H22"/>
    <mergeCell ref="B23:H23"/>
    <mergeCell ref="B7:I7"/>
    <mergeCell ref="B8:I8"/>
    <mergeCell ref="B10:H10"/>
    <mergeCell ref="B6:I6"/>
    <mergeCell ref="A1:I1"/>
    <mergeCell ref="B2:I2"/>
    <mergeCell ref="B3:I3"/>
    <mergeCell ref="B4:I4"/>
    <mergeCell ref="A5:I5"/>
  </mergeCells>
  <pageMargins left="0.2" right="0.2" top="0.5" bottom="0.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workbookViewId="0">
      <selection activeCell="P19" sqref="P19"/>
    </sheetView>
  </sheetViews>
  <sheetFormatPr defaultRowHeight="15" x14ac:dyDescent="0.2"/>
  <cols>
    <col min="1" max="1" width="9.140625" style="14"/>
    <col min="2" max="7" width="9.140625" style="1"/>
    <col min="8" max="8" width="21.140625" style="1" customWidth="1"/>
    <col min="9" max="9" width="31.28515625" style="1" customWidth="1"/>
    <col min="10" max="10" width="9.140625" style="1"/>
    <col min="11" max="11" width="16" style="19" customWidth="1"/>
    <col min="12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1" ht="18.75" customHeight="1" x14ac:dyDescent="0.25">
      <c r="A1" s="113" t="s">
        <v>55</v>
      </c>
      <c r="B1" s="113"/>
      <c r="C1" s="113"/>
      <c r="D1" s="113"/>
      <c r="E1" s="113"/>
      <c r="F1" s="113"/>
      <c r="G1" s="113"/>
      <c r="H1" s="113"/>
      <c r="I1" s="113"/>
    </row>
    <row r="2" spans="1:11" ht="18.75" x14ac:dyDescent="0.3">
      <c r="B2" s="114" t="s">
        <v>6</v>
      </c>
      <c r="C2" s="114"/>
      <c r="D2" s="114"/>
      <c r="E2" s="114"/>
      <c r="F2" s="114"/>
      <c r="G2" s="114"/>
      <c r="H2" s="114"/>
      <c r="I2" s="114"/>
    </row>
    <row r="3" spans="1:11" ht="18.75" x14ac:dyDescent="0.3">
      <c r="B3" s="115" t="s">
        <v>160</v>
      </c>
      <c r="C3" s="115"/>
      <c r="D3" s="115"/>
      <c r="E3" s="115"/>
      <c r="F3" s="115"/>
      <c r="G3" s="115"/>
      <c r="H3" s="115"/>
      <c r="I3" s="115"/>
    </row>
    <row r="4" spans="1:11" ht="18.75" x14ac:dyDescent="0.3">
      <c r="B4" s="115" t="s">
        <v>7</v>
      </c>
      <c r="C4" s="115"/>
      <c r="D4" s="115"/>
      <c r="E4" s="115"/>
      <c r="F4" s="115"/>
      <c r="G4" s="115"/>
      <c r="H4" s="115"/>
      <c r="I4" s="115"/>
    </row>
    <row r="5" spans="1:11" ht="18.75" x14ac:dyDescent="0.3">
      <c r="A5" s="114" t="s">
        <v>186</v>
      </c>
      <c r="B5" s="114"/>
      <c r="C5" s="114"/>
      <c r="D5" s="114"/>
      <c r="E5" s="114"/>
      <c r="F5" s="114"/>
      <c r="G5" s="114"/>
      <c r="H5" s="114"/>
      <c r="I5" s="114"/>
    </row>
    <row r="6" spans="1:11" ht="20.25" x14ac:dyDescent="0.3">
      <c r="B6" s="116" t="s">
        <v>54</v>
      </c>
      <c r="C6" s="116"/>
      <c r="D6" s="116"/>
      <c r="E6" s="116"/>
      <c r="F6" s="116"/>
      <c r="G6" s="116"/>
      <c r="H6" s="116"/>
      <c r="I6" s="116"/>
    </row>
    <row r="7" spans="1:11" ht="20.25" x14ac:dyDescent="0.3">
      <c r="B7" s="116" t="s">
        <v>60</v>
      </c>
      <c r="C7" s="116"/>
      <c r="D7" s="116"/>
      <c r="E7" s="116"/>
      <c r="F7" s="116"/>
      <c r="G7" s="116"/>
      <c r="H7" s="116"/>
      <c r="I7" s="116"/>
    </row>
    <row r="8" spans="1:11" ht="18.75" x14ac:dyDescent="0.3">
      <c r="B8" s="114" t="s">
        <v>11</v>
      </c>
      <c r="C8" s="114"/>
      <c r="D8" s="114"/>
      <c r="E8" s="114"/>
      <c r="F8" s="114"/>
      <c r="G8" s="114"/>
      <c r="H8" s="114"/>
      <c r="I8" s="114"/>
    </row>
    <row r="9" spans="1:11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1" ht="18.75" x14ac:dyDescent="0.3">
      <c r="A10" s="15" t="s">
        <v>3</v>
      </c>
      <c r="B10" s="117" t="s">
        <v>1</v>
      </c>
      <c r="C10" s="117"/>
      <c r="D10" s="117"/>
      <c r="E10" s="117"/>
      <c r="F10" s="117"/>
      <c r="G10" s="117"/>
      <c r="H10" s="117"/>
      <c r="I10" s="9" t="s">
        <v>2</v>
      </c>
    </row>
    <row r="11" spans="1:11" ht="18.75" x14ac:dyDescent="0.3">
      <c r="A11" s="18" t="s">
        <v>14</v>
      </c>
      <c r="B11" s="118" t="s">
        <v>20</v>
      </c>
      <c r="C11" s="118"/>
      <c r="D11" s="118"/>
      <c r="E11" s="118"/>
      <c r="F11" s="118"/>
      <c r="G11" s="118"/>
      <c r="H11" s="118"/>
      <c r="I11" s="5">
        <v>0</v>
      </c>
    </row>
    <row r="12" spans="1:11" ht="18.75" x14ac:dyDescent="0.3">
      <c r="A12" s="18" t="s">
        <v>15</v>
      </c>
      <c r="B12" s="119" t="s">
        <v>21</v>
      </c>
      <c r="C12" s="120"/>
      <c r="D12" s="120"/>
      <c r="E12" s="120"/>
      <c r="F12" s="120"/>
      <c r="G12" s="120"/>
      <c r="H12" s="121"/>
      <c r="I12" s="5">
        <f>I13</f>
        <v>1044742920</v>
      </c>
      <c r="J12" s="1" t="s">
        <v>38</v>
      </c>
    </row>
    <row r="13" spans="1:11" ht="18.75" x14ac:dyDescent="0.3">
      <c r="A13" s="18">
        <v>1</v>
      </c>
      <c r="B13" s="119" t="s">
        <v>22</v>
      </c>
      <c r="C13" s="120"/>
      <c r="D13" s="120"/>
      <c r="E13" s="120"/>
      <c r="F13" s="120"/>
      <c r="G13" s="120"/>
      <c r="H13" s="121"/>
      <c r="I13" s="5">
        <f>I14+I20</f>
        <v>1044742920</v>
      </c>
    </row>
    <row r="14" spans="1:11" s="13" customFormat="1" ht="19.5" x14ac:dyDescent="0.35">
      <c r="A14" s="16" t="s">
        <v>16</v>
      </c>
      <c r="B14" s="104" t="s">
        <v>23</v>
      </c>
      <c r="C14" s="104"/>
      <c r="D14" s="104"/>
      <c r="E14" s="104"/>
      <c r="F14" s="104"/>
      <c r="G14" s="104"/>
      <c r="H14" s="104"/>
      <c r="I14" s="12">
        <f>I15+I18</f>
        <v>156888000</v>
      </c>
      <c r="K14" s="21"/>
    </row>
    <row r="15" spans="1:11" s="11" customFormat="1" ht="18.75" x14ac:dyDescent="0.3">
      <c r="A15" s="17" t="s">
        <v>13</v>
      </c>
      <c r="B15" s="122" t="s">
        <v>24</v>
      </c>
      <c r="C15" s="123"/>
      <c r="D15" s="123"/>
      <c r="E15" s="123"/>
      <c r="F15" s="123"/>
      <c r="G15" s="123"/>
      <c r="H15" s="124"/>
      <c r="I15" s="10">
        <f>SUM(I16:I17)</f>
        <v>0</v>
      </c>
      <c r="K15" s="20"/>
    </row>
    <row r="16" spans="1:11" s="11" customFormat="1" ht="18.75" x14ac:dyDescent="0.3">
      <c r="A16" s="17"/>
      <c r="B16" s="95" t="s">
        <v>59</v>
      </c>
      <c r="C16" s="95"/>
      <c r="D16" s="95"/>
      <c r="E16" s="95"/>
      <c r="F16" s="95"/>
      <c r="G16" s="95"/>
      <c r="H16" s="95"/>
      <c r="I16" s="6">
        <v>0</v>
      </c>
      <c r="K16" s="20"/>
    </row>
    <row r="17" spans="1:11" ht="18.75" x14ac:dyDescent="0.3">
      <c r="A17" s="15"/>
      <c r="B17" s="95" t="s">
        <v>58</v>
      </c>
      <c r="C17" s="95"/>
      <c r="D17" s="95"/>
      <c r="E17" s="95"/>
      <c r="F17" s="95"/>
      <c r="G17" s="95"/>
      <c r="H17" s="95"/>
      <c r="I17" s="6">
        <v>0</v>
      </c>
    </row>
    <row r="18" spans="1:11" s="11" customFormat="1" ht="19.5" x14ac:dyDescent="0.35">
      <c r="A18" s="17" t="s">
        <v>17</v>
      </c>
      <c r="B18" s="109" t="s">
        <v>25</v>
      </c>
      <c r="C18" s="109"/>
      <c r="D18" s="109"/>
      <c r="E18" s="109"/>
      <c r="F18" s="109"/>
      <c r="G18" s="109"/>
      <c r="H18" s="109"/>
      <c r="I18" s="12">
        <f>SUM(I19:I19)</f>
        <v>156888000</v>
      </c>
      <c r="K18" s="20"/>
    </row>
    <row r="19" spans="1:11" ht="18.75" x14ac:dyDescent="0.3">
      <c r="A19" s="15"/>
      <c r="B19" s="95" t="s">
        <v>163</v>
      </c>
      <c r="C19" s="95"/>
      <c r="D19" s="95"/>
      <c r="E19" s="95"/>
      <c r="F19" s="95"/>
      <c r="G19" s="95"/>
      <c r="H19" s="95"/>
      <c r="I19" s="6">
        <v>156888000</v>
      </c>
    </row>
    <row r="20" spans="1:11" s="13" customFormat="1" ht="19.5" x14ac:dyDescent="0.35">
      <c r="A20" s="16" t="s">
        <v>18</v>
      </c>
      <c r="B20" s="104" t="s">
        <v>26</v>
      </c>
      <c r="C20" s="104"/>
      <c r="D20" s="104"/>
      <c r="E20" s="104"/>
      <c r="F20" s="104"/>
      <c r="G20" s="104"/>
      <c r="H20" s="104"/>
      <c r="I20" s="12">
        <f>I21+I24+I27+I28</f>
        <v>887854920</v>
      </c>
      <c r="K20" s="21"/>
    </row>
    <row r="21" spans="1:11" s="13" customFormat="1" ht="18.75" x14ac:dyDescent="0.3">
      <c r="A21" s="17" t="s">
        <v>19</v>
      </c>
      <c r="B21" s="122" t="s">
        <v>24</v>
      </c>
      <c r="C21" s="123"/>
      <c r="D21" s="123"/>
      <c r="E21" s="123"/>
      <c r="F21" s="123"/>
      <c r="G21" s="123"/>
      <c r="H21" s="124"/>
      <c r="I21" s="10">
        <f>SUM(I22:I23)</f>
        <v>393976440</v>
      </c>
      <c r="K21" s="21"/>
    </row>
    <row r="22" spans="1:11" s="13" customFormat="1" ht="18.75" x14ac:dyDescent="0.3">
      <c r="A22" s="17"/>
      <c r="B22" s="95" t="s">
        <v>59</v>
      </c>
      <c r="C22" s="95"/>
      <c r="D22" s="95"/>
      <c r="E22" s="95"/>
      <c r="F22" s="95"/>
      <c r="G22" s="95"/>
      <c r="H22" s="95"/>
      <c r="I22" s="6">
        <v>393976440</v>
      </c>
      <c r="K22" s="21"/>
    </row>
    <row r="23" spans="1:11" s="13" customFormat="1" ht="18.75" x14ac:dyDescent="0.3">
      <c r="A23" s="15"/>
      <c r="B23" s="95" t="s">
        <v>58</v>
      </c>
      <c r="C23" s="95"/>
      <c r="D23" s="95"/>
      <c r="E23" s="95"/>
      <c r="F23" s="95"/>
      <c r="G23" s="95"/>
      <c r="H23" s="95"/>
      <c r="I23" s="6">
        <v>0</v>
      </c>
      <c r="K23" s="21"/>
    </row>
    <row r="24" spans="1:11" ht="18.75" x14ac:dyDescent="0.3">
      <c r="A24" s="15" t="s">
        <v>29</v>
      </c>
      <c r="B24" s="95" t="s">
        <v>158</v>
      </c>
      <c r="C24" s="95"/>
      <c r="D24" s="95"/>
      <c r="E24" s="95"/>
      <c r="F24" s="95"/>
      <c r="G24" s="95"/>
      <c r="H24" s="95"/>
      <c r="I24" s="6">
        <f>SUM(I25:I26)</f>
        <v>420000000</v>
      </c>
    </row>
    <row r="25" spans="1:11" ht="18.75" x14ac:dyDescent="0.3">
      <c r="A25" s="15"/>
      <c r="B25" s="96" t="s">
        <v>159</v>
      </c>
      <c r="C25" s="96"/>
      <c r="D25" s="96"/>
      <c r="E25" s="96"/>
      <c r="F25" s="96"/>
      <c r="G25" s="96"/>
      <c r="H25" s="96"/>
      <c r="I25" s="7">
        <v>420000000</v>
      </c>
    </row>
    <row r="26" spans="1:11" ht="18.75" x14ac:dyDescent="0.3">
      <c r="A26" s="15"/>
      <c r="B26" s="100" t="s">
        <v>28</v>
      </c>
      <c r="C26" s="101"/>
      <c r="D26" s="101"/>
      <c r="E26" s="101"/>
      <c r="F26" s="101"/>
      <c r="G26" s="101"/>
      <c r="H26" s="102"/>
      <c r="I26" s="7">
        <v>0</v>
      </c>
    </row>
    <row r="27" spans="1:11" ht="18.75" x14ac:dyDescent="0.3">
      <c r="A27" s="15" t="s">
        <v>31</v>
      </c>
      <c r="B27" s="100" t="s">
        <v>61</v>
      </c>
      <c r="C27" s="101"/>
      <c r="D27" s="101"/>
      <c r="E27" s="101"/>
      <c r="F27" s="101"/>
      <c r="G27" s="101"/>
      <c r="H27" s="102"/>
      <c r="I27" s="7">
        <v>0</v>
      </c>
    </row>
    <row r="28" spans="1:11" ht="18.75" x14ac:dyDescent="0.3">
      <c r="A28" s="15" t="s">
        <v>32</v>
      </c>
      <c r="B28" s="95" t="s">
        <v>157</v>
      </c>
      <c r="C28" s="95"/>
      <c r="D28" s="95"/>
      <c r="E28" s="95"/>
      <c r="F28" s="95"/>
      <c r="G28" s="95"/>
      <c r="H28" s="95"/>
      <c r="I28" s="7">
        <f>I29</f>
        <v>73878480</v>
      </c>
    </row>
    <row r="29" spans="1:11" ht="18.75" x14ac:dyDescent="0.3">
      <c r="A29" s="15"/>
      <c r="B29" s="100" t="s">
        <v>156</v>
      </c>
      <c r="C29" s="101"/>
      <c r="D29" s="101"/>
      <c r="E29" s="101"/>
      <c r="F29" s="101"/>
      <c r="G29" s="101"/>
      <c r="H29" s="102"/>
      <c r="I29" s="7">
        <v>73878480</v>
      </c>
    </row>
    <row r="30" spans="1:11" ht="18.75" x14ac:dyDescent="0.3">
      <c r="A30" s="15"/>
      <c r="B30" s="96"/>
      <c r="C30" s="96"/>
      <c r="D30" s="96"/>
      <c r="E30" s="96"/>
      <c r="F30" s="96"/>
      <c r="G30" s="96"/>
      <c r="H30" s="96"/>
      <c r="I30" s="7">
        <v>0</v>
      </c>
    </row>
    <row r="31" spans="1:11" ht="18.75" x14ac:dyDescent="0.3">
      <c r="A31" s="15"/>
      <c r="B31" s="100"/>
      <c r="C31" s="101"/>
      <c r="D31" s="101"/>
      <c r="E31" s="101"/>
      <c r="F31" s="101"/>
      <c r="G31" s="101"/>
      <c r="H31" s="102"/>
      <c r="I31" s="7">
        <v>0</v>
      </c>
    </row>
    <row r="32" spans="1:11" ht="18.75" x14ac:dyDescent="0.3">
      <c r="A32" s="15"/>
      <c r="B32" s="111"/>
      <c r="C32" s="111"/>
      <c r="D32" s="111"/>
      <c r="E32" s="111"/>
      <c r="F32" s="111"/>
      <c r="G32" s="111"/>
      <c r="H32" s="111"/>
      <c r="I32" s="7">
        <v>0</v>
      </c>
    </row>
    <row r="33" spans="1:9" x14ac:dyDescent="0.2">
      <c r="A33" s="110" t="s">
        <v>8</v>
      </c>
      <c r="B33" s="110"/>
    </row>
    <row r="34" spans="1:9" ht="31.5" customHeight="1" x14ac:dyDescent="0.2">
      <c r="A34" s="105" t="s">
        <v>36</v>
      </c>
      <c r="B34" s="105"/>
      <c r="C34" s="105"/>
      <c r="D34" s="105"/>
      <c r="E34" s="105"/>
      <c r="F34" s="105"/>
      <c r="G34" s="105"/>
      <c r="H34" s="105"/>
      <c r="I34" s="105"/>
    </row>
  </sheetData>
  <mergeCells count="33">
    <mergeCell ref="A33:B33"/>
    <mergeCell ref="A34:I34"/>
    <mergeCell ref="B28:H28"/>
    <mergeCell ref="B29:H29"/>
    <mergeCell ref="B30:H30"/>
    <mergeCell ref="B31:H31"/>
    <mergeCell ref="B24:H24"/>
    <mergeCell ref="B32:H32"/>
    <mergeCell ref="B25:H25"/>
    <mergeCell ref="B26:H26"/>
    <mergeCell ref="B27:H27"/>
    <mergeCell ref="B10:H10"/>
    <mergeCell ref="B11:H11"/>
    <mergeCell ref="B12:H12"/>
    <mergeCell ref="B22:H22"/>
    <mergeCell ref="B23:H23"/>
    <mergeCell ref="B20:H20"/>
    <mergeCell ref="B19:H19"/>
    <mergeCell ref="B16:H16"/>
    <mergeCell ref="B21:H21"/>
    <mergeCell ref="B13:H13"/>
    <mergeCell ref="B14:H14"/>
    <mergeCell ref="B15:H15"/>
    <mergeCell ref="B17:H17"/>
    <mergeCell ref="B18:H18"/>
    <mergeCell ref="B7:I7"/>
    <mergeCell ref="B8:I8"/>
    <mergeCell ref="B6:I6"/>
    <mergeCell ref="A1:I1"/>
    <mergeCell ref="B2:I2"/>
    <mergeCell ref="B3:I3"/>
    <mergeCell ref="B4:I4"/>
    <mergeCell ref="A5:I5"/>
  </mergeCells>
  <pageMargins left="0.2" right="0.2" top="0.5" bottom="0.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workbookViewId="0">
      <selection activeCell="A2" sqref="A2:H2"/>
    </sheetView>
  </sheetViews>
  <sheetFormatPr defaultRowHeight="12.75" x14ac:dyDescent="0.2"/>
  <cols>
    <col min="1" max="6" width="9.140625" style="1"/>
    <col min="7" max="7" width="31.7109375" style="1" customWidth="1"/>
    <col min="8" max="8" width="24.28515625" style="1" customWidth="1"/>
    <col min="9" max="10" width="9.140625" style="1"/>
    <col min="11" max="11" width="17.7109375" style="1" customWidth="1"/>
    <col min="12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115"/>
      <c r="B1" s="115"/>
      <c r="C1" s="115"/>
      <c r="D1" s="115"/>
      <c r="E1" s="115"/>
      <c r="F1" s="115"/>
      <c r="G1" s="115"/>
      <c r="H1" s="115"/>
    </row>
    <row r="2" spans="1:8" ht="18.75" x14ac:dyDescent="0.3">
      <c r="A2" s="114" t="s">
        <v>187</v>
      </c>
      <c r="B2" s="114"/>
      <c r="C2" s="114"/>
      <c r="D2" s="114"/>
      <c r="E2" s="114"/>
      <c r="F2" s="114"/>
      <c r="G2" s="114"/>
      <c r="H2" s="114"/>
    </row>
    <row r="3" spans="1:8" ht="18.75" x14ac:dyDescent="0.3">
      <c r="A3" s="115" t="s">
        <v>151</v>
      </c>
      <c r="B3" s="115"/>
      <c r="C3" s="115"/>
      <c r="D3" s="115"/>
      <c r="E3" s="115"/>
      <c r="F3" s="115"/>
      <c r="G3" s="115"/>
      <c r="H3" s="115"/>
    </row>
    <row r="4" spans="1:8" ht="18.75" x14ac:dyDescent="0.3">
      <c r="A4" s="115" t="s">
        <v>7</v>
      </c>
      <c r="B4" s="115"/>
      <c r="C4" s="115"/>
      <c r="D4" s="115"/>
      <c r="E4" s="115"/>
      <c r="F4" s="115"/>
      <c r="G4" s="115"/>
      <c r="H4" s="115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116" t="s">
        <v>66</v>
      </c>
      <c r="B6" s="116"/>
      <c r="C6" s="116"/>
      <c r="D6" s="116"/>
      <c r="E6" s="116"/>
      <c r="F6" s="116"/>
      <c r="G6" s="116"/>
      <c r="H6" s="116"/>
    </row>
    <row r="7" spans="1:8" ht="20.25" x14ac:dyDescent="0.3">
      <c r="A7" s="116" t="s">
        <v>67</v>
      </c>
      <c r="B7" s="116"/>
      <c r="C7" s="116"/>
      <c r="D7" s="116"/>
      <c r="E7" s="116"/>
      <c r="F7" s="116"/>
      <c r="G7" s="116"/>
      <c r="H7" s="116"/>
    </row>
    <row r="8" spans="1:8" ht="18.75" x14ac:dyDescent="0.3">
      <c r="A8" s="114" t="s">
        <v>68</v>
      </c>
      <c r="B8" s="114"/>
      <c r="C8" s="114"/>
      <c r="D8" s="114"/>
      <c r="E8" s="114"/>
      <c r="F8" s="114"/>
      <c r="G8" s="114"/>
      <c r="H8" s="114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117" t="s">
        <v>1</v>
      </c>
      <c r="B10" s="117"/>
      <c r="C10" s="117"/>
      <c r="D10" s="117"/>
      <c r="E10" s="117"/>
      <c r="F10" s="117"/>
      <c r="G10" s="117"/>
      <c r="H10" s="9" t="s">
        <v>2</v>
      </c>
    </row>
    <row r="11" spans="1:8" ht="18.75" x14ac:dyDescent="0.3">
      <c r="A11" s="129" t="s">
        <v>69</v>
      </c>
      <c r="B11" s="129"/>
      <c r="C11" s="129"/>
      <c r="D11" s="129"/>
      <c r="E11" s="129"/>
      <c r="F11" s="129"/>
      <c r="G11" s="129"/>
      <c r="H11" s="5">
        <f>H14</f>
        <v>0</v>
      </c>
    </row>
    <row r="12" spans="1:8" ht="18.75" x14ac:dyDescent="0.3">
      <c r="A12" s="95" t="s">
        <v>70</v>
      </c>
      <c r="B12" s="95"/>
      <c r="C12" s="95"/>
      <c r="D12" s="95"/>
      <c r="E12" s="95"/>
      <c r="F12" s="95"/>
      <c r="G12" s="95"/>
      <c r="H12" s="6">
        <f>H13</f>
        <v>0</v>
      </c>
    </row>
    <row r="13" spans="1:8" ht="18.75" x14ac:dyDescent="0.3">
      <c r="A13" s="95" t="s">
        <v>71</v>
      </c>
      <c r="B13" s="95"/>
      <c r="C13" s="95"/>
      <c r="D13" s="95"/>
      <c r="E13" s="95"/>
      <c r="F13" s="95"/>
      <c r="G13" s="95"/>
      <c r="H13" s="6">
        <v>0</v>
      </c>
    </row>
    <row r="14" spans="1:8" ht="18.75" x14ac:dyDescent="0.3">
      <c r="A14" s="95" t="s">
        <v>72</v>
      </c>
      <c r="B14" s="95"/>
      <c r="C14" s="95"/>
      <c r="D14" s="95"/>
      <c r="E14" s="95"/>
      <c r="F14" s="95"/>
      <c r="G14" s="95"/>
      <c r="H14" s="5">
        <f>H15+H16</f>
        <v>0</v>
      </c>
    </row>
    <row r="15" spans="1:8" ht="18.75" x14ac:dyDescent="0.3">
      <c r="A15" s="95" t="s">
        <v>73</v>
      </c>
      <c r="B15" s="95"/>
      <c r="C15" s="95"/>
      <c r="D15" s="95"/>
      <c r="E15" s="95"/>
      <c r="F15" s="95"/>
      <c r="G15" s="95"/>
      <c r="H15" s="6">
        <v>0</v>
      </c>
    </row>
    <row r="16" spans="1:8" ht="18.75" x14ac:dyDescent="0.3">
      <c r="A16" s="95" t="s">
        <v>74</v>
      </c>
      <c r="B16" s="95"/>
      <c r="C16" s="95"/>
      <c r="D16" s="95"/>
      <c r="E16" s="95"/>
      <c r="F16" s="95"/>
      <c r="G16" s="95"/>
      <c r="H16" s="6">
        <v>0</v>
      </c>
    </row>
    <row r="17" spans="1:8" ht="18.75" x14ac:dyDescent="0.3">
      <c r="A17" s="129" t="s">
        <v>75</v>
      </c>
      <c r="B17" s="129"/>
      <c r="C17" s="129"/>
      <c r="D17" s="129"/>
      <c r="E17" s="129"/>
      <c r="F17" s="129"/>
      <c r="G17" s="129"/>
      <c r="H17" s="5">
        <f>H18+H29</f>
        <v>158230800</v>
      </c>
    </row>
    <row r="18" spans="1:8" ht="18.75" x14ac:dyDescent="0.3">
      <c r="A18" s="118" t="s">
        <v>76</v>
      </c>
      <c r="B18" s="118"/>
      <c r="C18" s="118"/>
      <c r="D18" s="118"/>
      <c r="E18" s="118"/>
      <c r="F18" s="118"/>
      <c r="G18" s="118"/>
      <c r="H18" s="5">
        <f>H19+H26</f>
        <v>0</v>
      </c>
    </row>
    <row r="19" spans="1:8" ht="19.5" x14ac:dyDescent="0.35">
      <c r="A19" s="130" t="s">
        <v>77</v>
      </c>
      <c r="B19" s="130"/>
      <c r="C19" s="130"/>
      <c r="D19" s="130"/>
      <c r="E19" s="130"/>
      <c r="F19" s="130"/>
      <c r="G19" s="130"/>
      <c r="H19" s="22">
        <f>H20</f>
        <v>0</v>
      </c>
    </row>
    <row r="20" spans="1:8" ht="18.75" x14ac:dyDescent="0.3">
      <c r="A20" s="96" t="s">
        <v>78</v>
      </c>
      <c r="B20" s="96"/>
      <c r="C20" s="96"/>
      <c r="D20" s="96"/>
      <c r="E20" s="96"/>
      <c r="F20" s="96"/>
      <c r="G20" s="96"/>
      <c r="H20" s="7">
        <f>SUM(H21:H25)</f>
        <v>0</v>
      </c>
    </row>
    <row r="21" spans="1:8" ht="18.75" x14ac:dyDescent="0.3">
      <c r="A21" s="131" t="s">
        <v>79</v>
      </c>
      <c r="B21" s="132"/>
      <c r="C21" s="132"/>
      <c r="D21" s="132"/>
      <c r="E21" s="132"/>
      <c r="F21" s="132"/>
      <c r="G21" s="133"/>
      <c r="H21" s="7">
        <v>0</v>
      </c>
    </row>
    <row r="22" spans="1:8" ht="18.75" x14ac:dyDescent="0.3">
      <c r="A22" s="100" t="s">
        <v>80</v>
      </c>
      <c r="B22" s="101"/>
      <c r="C22" s="101"/>
      <c r="D22" s="101"/>
      <c r="E22" s="101"/>
      <c r="F22" s="101"/>
      <c r="G22" s="102"/>
      <c r="H22" s="7">
        <v>0</v>
      </c>
    </row>
    <row r="23" spans="1:8" ht="18.75" x14ac:dyDescent="0.3">
      <c r="A23" s="100" t="s">
        <v>81</v>
      </c>
      <c r="B23" s="101"/>
      <c r="C23" s="101"/>
      <c r="D23" s="101"/>
      <c r="E23" s="101"/>
      <c r="F23" s="101"/>
      <c r="G23" s="102"/>
      <c r="H23" s="7">
        <v>0</v>
      </c>
    </row>
    <row r="24" spans="1:8" ht="18.75" x14ac:dyDescent="0.3">
      <c r="A24" s="100" t="s">
        <v>82</v>
      </c>
      <c r="B24" s="101"/>
      <c r="C24" s="101"/>
      <c r="D24" s="101"/>
      <c r="E24" s="101"/>
      <c r="F24" s="101"/>
      <c r="G24" s="102"/>
      <c r="H24" s="7">
        <v>0</v>
      </c>
    </row>
    <row r="25" spans="1:8" ht="18.75" x14ac:dyDescent="0.3">
      <c r="A25" s="100" t="s">
        <v>83</v>
      </c>
      <c r="B25" s="101"/>
      <c r="C25" s="101"/>
      <c r="D25" s="101"/>
      <c r="E25" s="101"/>
      <c r="F25" s="101"/>
      <c r="G25" s="102"/>
      <c r="H25" s="7">
        <v>0</v>
      </c>
    </row>
    <row r="26" spans="1:8" ht="19.5" x14ac:dyDescent="0.35">
      <c r="A26" s="130" t="s">
        <v>84</v>
      </c>
      <c r="B26" s="130"/>
      <c r="C26" s="130"/>
      <c r="D26" s="130"/>
      <c r="E26" s="130"/>
      <c r="F26" s="130"/>
      <c r="G26" s="130"/>
      <c r="H26" s="22">
        <f>H27+H28</f>
        <v>0</v>
      </c>
    </row>
    <row r="27" spans="1:8" ht="18.75" x14ac:dyDescent="0.3">
      <c r="A27" s="131" t="s">
        <v>85</v>
      </c>
      <c r="B27" s="132"/>
      <c r="C27" s="132"/>
      <c r="D27" s="132"/>
      <c r="E27" s="132"/>
      <c r="F27" s="132"/>
      <c r="G27" s="133"/>
      <c r="H27" s="7">
        <f>H16</f>
        <v>0</v>
      </c>
    </row>
    <row r="28" spans="1:8" ht="18.75" x14ac:dyDescent="0.3">
      <c r="A28" s="100" t="s">
        <v>83</v>
      </c>
      <c r="B28" s="101"/>
      <c r="C28" s="101"/>
      <c r="D28" s="101"/>
      <c r="E28" s="101"/>
      <c r="F28" s="101"/>
      <c r="G28" s="102"/>
      <c r="H28" s="7">
        <v>0</v>
      </c>
    </row>
    <row r="29" spans="1:8" ht="18.75" x14ac:dyDescent="0.3">
      <c r="A29" s="135" t="s">
        <v>86</v>
      </c>
      <c r="B29" s="135"/>
      <c r="C29" s="135"/>
      <c r="D29" s="135"/>
      <c r="E29" s="135"/>
      <c r="F29" s="135"/>
      <c r="G29" s="135"/>
      <c r="H29" s="8">
        <f>SUM(H30:H34)</f>
        <v>158230800</v>
      </c>
    </row>
    <row r="30" spans="1:8" ht="18.75" x14ac:dyDescent="0.3">
      <c r="A30" s="111" t="s">
        <v>87</v>
      </c>
      <c r="B30" s="111"/>
      <c r="C30" s="111"/>
      <c r="D30" s="111"/>
      <c r="E30" s="111"/>
      <c r="F30" s="111"/>
      <c r="G30" s="111"/>
      <c r="H30" s="7">
        <v>0</v>
      </c>
    </row>
    <row r="31" spans="1:8" ht="18.75" x14ac:dyDescent="0.3">
      <c r="A31" s="111" t="s">
        <v>88</v>
      </c>
      <c r="B31" s="111"/>
      <c r="C31" s="111"/>
      <c r="D31" s="111"/>
      <c r="E31" s="111"/>
      <c r="F31" s="111"/>
      <c r="G31" s="111"/>
      <c r="H31" s="7">
        <v>0</v>
      </c>
    </row>
    <row r="32" spans="1:8" ht="18.75" x14ac:dyDescent="0.3">
      <c r="A32" s="96" t="s">
        <v>89</v>
      </c>
      <c r="B32" s="96"/>
      <c r="C32" s="96"/>
      <c r="D32" s="96"/>
      <c r="E32" s="96"/>
      <c r="F32" s="96"/>
      <c r="G32" s="96"/>
      <c r="H32" s="7">
        <v>0</v>
      </c>
    </row>
    <row r="33" spans="1:8" ht="18.75" x14ac:dyDescent="0.3">
      <c r="A33" s="96" t="s">
        <v>90</v>
      </c>
      <c r="B33" s="96"/>
      <c r="C33" s="96"/>
      <c r="D33" s="96"/>
      <c r="E33" s="96"/>
      <c r="F33" s="96"/>
      <c r="G33" s="96"/>
      <c r="H33" s="7">
        <v>0</v>
      </c>
    </row>
    <row r="34" spans="1:8" ht="18.75" x14ac:dyDescent="0.3">
      <c r="A34" s="96" t="s">
        <v>152</v>
      </c>
      <c r="B34" s="96"/>
      <c r="C34" s="96"/>
      <c r="D34" s="96"/>
      <c r="E34" s="96"/>
      <c r="F34" s="96"/>
      <c r="G34" s="96"/>
      <c r="H34" s="7">
        <v>158230800</v>
      </c>
    </row>
    <row r="35" spans="1:8" x14ac:dyDescent="0.2">
      <c r="A35" s="134"/>
      <c r="B35" s="134"/>
      <c r="C35" s="134"/>
      <c r="D35" s="134"/>
      <c r="E35" s="134"/>
      <c r="F35" s="134"/>
      <c r="G35" s="134"/>
    </row>
  </sheetData>
  <mergeCells count="33">
    <mergeCell ref="A34:G34"/>
    <mergeCell ref="A35:G35"/>
    <mergeCell ref="A27:G27"/>
    <mergeCell ref="A28:G28"/>
    <mergeCell ref="A29:G29"/>
    <mergeCell ref="A30:G30"/>
    <mergeCell ref="A31:G31"/>
    <mergeCell ref="A32:G32"/>
    <mergeCell ref="A33:G3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</mergeCells>
  <pageMargins left="0" right="0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06 UBND</vt:lpstr>
      <vt:lpstr>06 GD</vt:lpstr>
      <vt:lpstr>HĐND, UBND</vt:lpstr>
      <vt:lpstr>PHÒNG V. HÓA</vt:lpstr>
      <vt:lpstr>PHÒNG KTHT</vt:lpstr>
      <vt:lpstr>TRUNG TÂM HCC</vt:lpstr>
      <vt:lpstr>VP Đảng Ủy</vt:lpstr>
      <vt:lpstr>VP MTTQ</vt:lpstr>
      <vt:lpstr>MN Phước Tân</vt:lpstr>
      <vt:lpstr>TH phước Tân</vt:lpstr>
      <vt:lpstr>TH Tân Cang</vt:lpstr>
      <vt:lpstr>TH Tân Mai 2</vt:lpstr>
      <vt:lpstr>TH Phước Tân 2</vt:lpstr>
      <vt:lpstr>THCS TP1</vt:lpstr>
      <vt:lpstr>THCSPT2</vt:lpstr>
      <vt:lpstr>THCS TP3</vt:lpstr>
      <vt:lpstr>'06 UBND'!Print_Titles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 TOAN</cp:lastModifiedBy>
  <cp:lastPrinted>2025-10-09T08:01:15Z</cp:lastPrinted>
  <dcterms:created xsi:type="dcterms:W3CDTF">2025-07-15T03:33:39Z</dcterms:created>
  <dcterms:modified xsi:type="dcterms:W3CDTF">2025-10-09T08:02:32Z</dcterms:modified>
</cp:coreProperties>
</file>